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hidePivotFieldList="1" defaultThemeVersion="164011"/>
  <mc:AlternateContent xmlns:mc="http://schemas.openxmlformats.org/markup-compatibility/2006">
    <mc:Choice Requires="x15">
      <x15ac:absPath xmlns:x15ac="http://schemas.microsoft.com/office/spreadsheetml/2010/11/ac" url="C:\Users\pr.dgonzalez\Downloads\"/>
    </mc:Choice>
  </mc:AlternateContent>
  <bookViews>
    <workbookView xWindow="0" yWindow="0" windowWidth="20490" windowHeight="7650" tabRatio="830" firstSheet="1" activeTab="1"/>
  </bookViews>
  <sheets>
    <sheet name="CONTENIDO" sheetId="14" r:id="rId1"/>
    <sheet name="INSTRUCCIONES DE USO" sheetId="1" r:id="rId2"/>
    <sheet name="COMPONENTES Y FACTORES DOFA" sheetId="18" r:id="rId3"/>
    <sheet name="Hoja1" sheetId="4" state="hidden" r:id="rId4"/>
    <sheet name="Hoja2" sheetId="8" state="hidden" r:id="rId5"/>
    <sheet name="Hoja3" sheetId="9" state="hidden" r:id="rId6"/>
    <sheet name="PRIORIZACIÓN DE FACTORES" sheetId="25" r:id="rId7"/>
    <sheet name="MATRIZ DOFA " sheetId="24" r:id="rId8"/>
    <sheet name="ESTRATEGIA DOFA" sheetId="12" r:id="rId9"/>
    <sheet name="HISTORIAL DE CAMBIOS" sheetId="23" r:id="rId10"/>
  </sheets>
  <definedNames>
    <definedName name="_xlnm._FilterDatabase" localSheetId="2" hidden="1">'COMPONENTES Y FACTORES DOFA'!$A$12:$K$48</definedName>
    <definedName name="_xlnm.Print_Area" localSheetId="2">'COMPONENTES Y FACTORES DOFA'!$A$1:$K$53</definedName>
    <definedName name="_xlnm.Print_Area" localSheetId="0">CONTENIDO!$A$1:$K$17</definedName>
    <definedName name="_xlnm.Print_Area" localSheetId="8">'ESTRATEGIA DOFA'!$A$1:$S$37</definedName>
    <definedName name="_xlnm.Print_Area" localSheetId="9">'HISTORIAL DE CAMBIOS'!$A$1:$H$20</definedName>
    <definedName name="_xlnm.Print_Area" localSheetId="1">'INSTRUCCIONES DE USO'!$A$1:$J$43</definedName>
    <definedName name="_xlnm.Print_Area" localSheetId="7">'MATRIZ DOFA '!$A$1:$P$74</definedName>
    <definedName name="_xlnm.Print_Titles" localSheetId="2">'COMPONENTES Y FACTORES DOFA'!$1:$12</definedName>
    <definedName name="_xlnm.Print_Titles" localSheetId="8">'ESTRATEGIA DOFA'!$1:$17</definedName>
    <definedName name="_xlnm.Print_Titles" localSheetId="9">'HISTORIAL DE CAMBIOS'!$1:$9</definedName>
    <definedName name="_xlnm.Print_Titles" localSheetId="7">'MATRIZ DOFA '!$1:$11</definedName>
    <definedName name="_xlnm.Print_Titles" localSheetId="6">'PRIORIZACIÓN DE FACTORES'!$A:$A,'PRIORIZACIÓN DE FACTORES'!$11:$15</definedName>
  </definedNames>
  <calcPr calcId="162913" concurrentCalc="0"/>
</workbook>
</file>

<file path=xl/calcChain.xml><?xml version="1.0" encoding="utf-8"?>
<calcChain xmlns="http://schemas.openxmlformats.org/spreadsheetml/2006/main">
  <c r="G46" i="18" l="1"/>
  <c r="G45" i="18"/>
  <c r="G44" i="18"/>
  <c r="G41" i="18"/>
  <c r="G40" i="18"/>
  <c r="A81" i="25"/>
  <c r="A80" i="25"/>
  <c r="J81" i="25"/>
  <c r="H81" i="25"/>
  <c r="F81" i="25"/>
  <c r="D81" i="25"/>
  <c r="K81" i="25"/>
  <c r="L81" i="25"/>
  <c r="I48" i="18"/>
  <c r="J48" i="18"/>
  <c r="K48" i="18"/>
  <c r="H48" i="18"/>
  <c r="A85" i="25"/>
  <c r="A84" i="25"/>
  <c r="A83" i="25"/>
  <c r="A82" i="25"/>
  <c r="J85" i="25"/>
  <c r="H85" i="25"/>
  <c r="F85" i="25"/>
  <c r="D85" i="25"/>
  <c r="J83" i="25"/>
  <c r="H83" i="25"/>
  <c r="F83" i="25"/>
  <c r="D83" i="25"/>
  <c r="A79" i="25"/>
  <c r="A78" i="25"/>
  <c r="A77" i="25"/>
  <c r="A76" i="25"/>
  <c r="J79" i="25"/>
  <c r="H79" i="25"/>
  <c r="F79" i="25"/>
  <c r="D79" i="25"/>
  <c r="A75" i="25"/>
  <c r="A74" i="25"/>
  <c r="A73" i="25"/>
  <c r="A72" i="25"/>
  <c r="J77" i="25"/>
  <c r="H77" i="25"/>
  <c r="F77" i="25"/>
  <c r="D77" i="25"/>
  <c r="J75" i="25"/>
  <c r="H75" i="25"/>
  <c r="F75" i="25"/>
  <c r="D75" i="25"/>
  <c r="A71" i="25"/>
  <c r="A70" i="25"/>
  <c r="A69" i="25"/>
  <c r="A68" i="25"/>
  <c r="A67" i="25"/>
  <c r="A66" i="25"/>
  <c r="J73" i="25"/>
  <c r="H73" i="25"/>
  <c r="F73" i="25"/>
  <c r="D73" i="25"/>
  <c r="J71" i="25"/>
  <c r="H71" i="25"/>
  <c r="F71" i="25"/>
  <c r="D71" i="25"/>
  <c r="J69" i="25"/>
  <c r="H69" i="25"/>
  <c r="F69" i="25"/>
  <c r="D69" i="25"/>
  <c r="J67" i="25"/>
  <c r="H67" i="25"/>
  <c r="F67" i="25"/>
  <c r="D67" i="25"/>
  <c r="A65" i="25"/>
  <c r="A64" i="25"/>
  <c r="A63" i="25"/>
  <c r="A62" i="25"/>
  <c r="A61" i="25"/>
  <c r="A60" i="25"/>
  <c r="A59" i="25"/>
  <c r="A58" i="25"/>
  <c r="J65" i="25"/>
  <c r="H65" i="25"/>
  <c r="F65" i="25"/>
  <c r="D65" i="25"/>
  <c r="J63" i="25"/>
  <c r="H63" i="25"/>
  <c r="F63" i="25"/>
  <c r="D63" i="25"/>
  <c r="J61" i="25"/>
  <c r="H61" i="25"/>
  <c r="F61" i="25"/>
  <c r="D61" i="25"/>
  <c r="A57" i="25"/>
  <c r="A56" i="25"/>
  <c r="A55" i="25"/>
  <c r="A54" i="25"/>
  <c r="A53" i="25"/>
  <c r="A52" i="25"/>
  <c r="A51" i="25"/>
  <c r="A50" i="25"/>
  <c r="A49" i="25"/>
  <c r="A48" i="25"/>
  <c r="J59" i="25"/>
  <c r="H59" i="25"/>
  <c r="F59" i="25"/>
  <c r="D59" i="25"/>
  <c r="J57" i="25"/>
  <c r="H57" i="25"/>
  <c r="F57" i="25"/>
  <c r="D57" i="25"/>
  <c r="J55" i="25"/>
  <c r="H55" i="25"/>
  <c r="F55" i="25"/>
  <c r="D55" i="25"/>
  <c r="J53" i="25"/>
  <c r="H53" i="25"/>
  <c r="F53" i="25"/>
  <c r="D53" i="25"/>
  <c r="J51" i="25"/>
  <c r="H51" i="25"/>
  <c r="F51" i="25"/>
  <c r="D51" i="25"/>
  <c r="A47" i="25"/>
  <c r="A46" i="25"/>
  <c r="A45" i="25"/>
  <c r="A44" i="25"/>
  <c r="A43" i="25"/>
  <c r="A42" i="25"/>
  <c r="J49" i="25"/>
  <c r="H49" i="25"/>
  <c r="F49" i="25"/>
  <c r="D49" i="25"/>
  <c r="J47" i="25"/>
  <c r="H47" i="25"/>
  <c r="F47" i="25"/>
  <c r="D47" i="25"/>
  <c r="J45" i="25"/>
  <c r="H45" i="25"/>
  <c r="F45" i="25"/>
  <c r="D45" i="25"/>
  <c r="A41" i="25"/>
  <c r="A40" i="25"/>
  <c r="J43" i="25"/>
  <c r="H43" i="25"/>
  <c r="F43" i="25"/>
  <c r="D43" i="25"/>
  <c r="J41" i="25"/>
  <c r="H41" i="25"/>
  <c r="F41" i="25"/>
  <c r="D41" i="25"/>
  <c r="A39" i="25"/>
  <c r="A38" i="25"/>
  <c r="A37" i="25"/>
  <c r="A36" i="25"/>
  <c r="A35" i="25"/>
  <c r="A34" i="25"/>
  <c r="A33" i="25"/>
  <c r="A32" i="25"/>
  <c r="A31" i="25"/>
  <c r="A30" i="25"/>
  <c r="A29" i="25"/>
  <c r="A28" i="25"/>
  <c r="A27" i="25"/>
  <c r="A26" i="25"/>
  <c r="A25" i="25"/>
  <c r="A24" i="25"/>
  <c r="A22" i="25"/>
  <c r="A23" i="25"/>
  <c r="A21" i="25"/>
  <c r="A20" i="25"/>
  <c r="A18" i="25"/>
  <c r="A19" i="25"/>
  <c r="A17" i="25"/>
  <c r="A16" i="25"/>
  <c r="J39" i="25"/>
  <c r="H39" i="25"/>
  <c r="F39" i="25"/>
  <c r="D39" i="25"/>
  <c r="J37" i="25"/>
  <c r="H37" i="25"/>
  <c r="F37" i="25"/>
  <c r="D37" i="25"/>
  <c r="J35" i="25"/>
  <c r="H35" i="25"/>
  <c r="F35" i="25"/>
  <c r="D35" i="25"/>
  <c r="J33" i="25"/>
  <c r="H33" i="25"/>
  <c r="F33" i="25"/>
  <c r="D33" i="25"/>
  <c r="J31" i="25"/>
  <c r="H31" i="25"/>
  <c r="F31" i="25"/>
  <c r="D31" i="25"/>
  <c r="J29" i="25"/>
  <c r="H29" i="25"/>
  <c r="F29" i="25"/>
  <c r="D29" i="25"/>
  <c r="J27" i="25"/>
  <c r="H27" i="25"/>
  <c r="F27" i="25"/>
  <c r="D27" i="25"/>
  <c r="J25" i="25"/>
  <c r="H25" i="25"/>
  <c r="F25" i="25"/>
  <c r="D25" i="25"/>
  <c r="J23" i="25"/>
  <c r="H23" i="25"/>
  <c r="F23" i="25"/>
  <c r="D23" i="25"/>
  <c r="J21" i="25"/>
  <c r="H21" i="25"/>
  <c r="F21" i="25"/>
  <c r="D21" i="25"/>
  <c r="J19" i="25"/>
  <c r="H19" i="25"/>
  <c r="F19" i="25"/>
  <c r="D19" i="25"/>
  <c r="J17" i="25"/>
  <c r="H17" i="25"/>
  <c r="F17" i="25"/>
  <c r="D17" i="25"/>
  <c r="K53" i="25"/>
  <c r="K37" i="25"/>
  <c r="L53" i="25"/>
  <c r="G31" i="18"/>
  <c r="K69" i="25"/>
  <c r="L69" i="25"/>
  <c r="G39" i="18"/>
  <c r="K57" i="25"/>
  <c r="L57" i="25"/>
  <c r="G33" i="18"/>
  <c r="K79" i="25"/>
  <c r="L79" i="25"/>
  <c r="K49" i="25"/>
  <c r="L49" i="25"/>
  <c r="G29" i="18"/>
  <c r="K63" i="25"/>
  <c r="L63" i="25"/>
  <c r="G36" i="18"/>
  <c r="K71" i="25"/>
  <c r="L71" i="25"/>
  <c r="K77" i="25"/>
  <c r="L77" i="25"/>
  <c r="G43" i="18"/>
  <c r="K41" i="25"/>
  <c r="L41" i="25"/>
  <c r="G25" i="18"/>
  <c r="K59" i="25"/>
  <c r="L59" i="25"/>
  <c r="G34" i="18"/>
  <c r="K85" i="25"/>
  <c r="L85" i="25"/>
  <c r="G47" i="18"/>
  <c r="K47" i="25"/>
  <c r="L47" i="25"/>
  <c r="G28" i="18"/>
  <c r="K45" i="25"/>
  <c r="L45" i="25"/>
  <c r="G27" i="18"/>
  <c r="K51" i="25"/>
  <c r="L51" i="25"/>
  <c r="G30" i="18"/>
  <c r="K61" i="25"/>
  <c r="L61" i="25"/>
  <c r="G35" i="18"/>
  <c r="K65" i="25"/>
  <c r="L65" i="25"/>
  <c r="G37" i="18"/>
  <c r="K67" i="25"/>
  <c r="L67" i="25"/>
  <c r="G38" i="18"/>
  <c r="K73" i="25"/>
  <c r="L73" i="25"/>
  <c r="K75" i="25"/>
  <c r="L75" i="25"/>
  <c r="G42" i="18"/>
  <c r="K43" i="25"/>
  <c r="L43" i="25"/>
  <c r="G26" i="18"/>
  <c r="K55" i="25"/>
  <c r="L55" i="25"/>
  <c r="G32" i="18"/>
  <c r="K83" i="25"/>
  <c r="L83" i="25"/>
  <c r="K21" i="25"/>
  <c r="L21" i="25"/>
  <c r="G15" i="18"/>
  <c r="K29" i="25"/>
  <c r="L29" i="25"/>
  <c r="G19" i="18"/>
  <c r="K33" i="25"/>
  <c r="L33" i="25"/>
  <c r="G21" i="18"/>
  <c r="K39" i="25"/>
  <c r="L39" i="25"/>
  <c r="G24" i="18"/>
  <c r="K19" i="25"/>
  <c r="L19" i="25"/>
  <c r="G14" i="18"/>
  <c r="K27" i="25"/>
  <c r="L27" i="25"/>
  <c r="G18" i="18"/>
  <c r="L37" i="25"/>
  <c r="G23" i="18"/>
  <c r="K17" i="25"/>
  <c r="K23" i="25"/>
  <c r="L23" i="25"/>
  <c r="G16" i="18"/>
  <c r="K25" i="25"/>
  <c r="L25" i="25"/>
  <c r="G17" i="18"/>
  <c r="K31" i="25"/>
  <c r="L31" i="25"/>
  <c r="G20" i="18"/>
  <c r="K35" i="25"/>
  <c r="L35" i="25"/>
  <c r="G22" i="18"/>
  <c r="K49" i="24"/>
  <c r="C49" i="24"/>
  <c r="L17" i="25"/>
  <c r="G13" i="18"/>
  <c r="K62" i="24"/>
  <c r="K43" i="24"/>
  <c r="K44" i="24"/>
  <c r="K45" i="24"/>
  <c r="K46" i="24"/>
  <c r="K47" i="24"/>
  <c r="K48" i="24"/>
  <c r="K50" i="24"/>
  <c r="C50" i="24"/>
  <c r="C43" i="24"/>
  <c r="C44" i="24"/>
  <c r="C45" i="24"/>
  <c r="C46" i="24"/>
  <c r="C47" i="24"/>
  <c r="C48" i="24"/>
  <c r="K70" i="24"/>
  <c r="C70" i="24"/>
  <c r="K69" i="24"/>
  <c r="C69" i="24"/>
  <c r="K68" i="24"/>
  <c r="C68" i="24"/>
  <c r="C67" i="24"/>
  <c r="K67" i="24"/>
  <c r="K33" i="24"/>
  <c r="K34" i="24"/>
  <c r="K35" i="24"/>
  <c r="K36" i="24"/>
  <c r="K37" i="24"/>
  <c r="K38" i="24"/>
  <c r="K39" i="24"/>
  <c r="K40" i="24"/>
  <c r="K41" i="24"/>
  <c r="K42" i="24"/>
  <c r="K32" i="24"/>
  <c r="K19" i="24"/>
  <c r="K24" i="24"/>
  <c r="K25" i="24"/>
  <c r="K26" i="24"/>
  <c r="K27" i="24"/>
  <c r="K28" i="24"/>
  <c r="K29" i="24"/>
  <c r="K30" i="24"/>
  <c r="K31" i="24"/>
  <c r="C38" i="24"/>
  <c r="C39" i="24"/>
  <c r="C40" i="24"/>
  <c r="C41" i="24"/>
  <c r="C42" i="24"/>
  <c r="C24" i="24"/>
  <c r="C25" i="24"/>
  <c r="C26" i="24"/>
  <c r="C27" i="24"/>
  <c r="C28" i="24"/>
  <c r="C29" i="24"/>
  <c r="C30" i="24"/>
  <c r="C31" i="24"/>
  <c r="C32" i="24"/>
  <c r="C33" i="24"/>
  <c r="C34" i="24"/>
  <c r="C35" i="24"/>
  <c r="C36" i="24"/>
  <c r="C37" i="24"/>
  <c r="C15" i="24"/>
  <c r="C16" i="24"/>
  <c r="C17" i="24"/>
  <c r="C18" i="24"/>
  <c r="C19" i="24"/>
  <c r="C20" i="24"/>
  <c r="C21" i="24"/>
  <c r="C22" i="24"/>
  <c r="C23" i="24"/>
  <c r="C14" i="24"/>
  <c r="K14" i="24"/>
  <c r="K15" i="24"/>
  <c r="K16" i="24"/>
  <c r="K17" i="24"/>
  <c r="K18" i="24"/>
  <c r="K20" i="24"/>
  <c r="K21" i="24"/>
  <c r="K22" i="24"/>
  <c r="K23" i="24"/>
  <c r="C53" i="24"/>
  <c r="K53" i="24"/>
  <c r="C54" i="24"/>
  <c r="K54" i="24"/>
  <c r="C55" i="24"/>
  <c r="K55" i="24"/>
  <c r="C56" i="24"/>
  <c r="K56" i="24"/>
  <c r="C57" i="24"/>
  <c r="K57" i="24"/>
  <c r="C58" i="24"/>
  <c r="K58" i="24"/>
  <c r="C59" i="24"/>
  <c r="K59" i="24"/>
  <c r="C60" i="24"/>
  <c r="K60" i="24"/>
  <c r="C61" i="24"/>
  <c r="K61" i="24"/>
  <c r="C62" i="24"/>
  <c r="C63" i="24"/>
  <c r="K63" i="24"/>
  <c r="C64" i="24"/>
  <c r="K64" i="24"/>
  <c r="C65" i="24"/>
  <c r="K65" i="24"/>
  <c r="C66" i="24"/>
  <c r="K66" i="24"/>
</calcChain>
</file>

<file path=xl/comments1.xml><?xml version="1.0" encoding="utf-8"?>
<comments xmlns="http://schemas.openxmlformats.org/spreadsheetml/2006/main">
  <authors>
    <author>UTS</author>
  </authors>
  <commentList>
    <comment ref="J11" authorId="0" shapeId="0">
      <text>
        <r>
          <rPr>
            <b/>
            <sz val="9"/>
            <color rgb="FF000000"/>
            <rFont val="Tahoma"/>
            <family val="2"/>
          </rPr>
          <t>UTS:</t>
        </r>
        <r>
          <rPr>
            <sz val="9"/>
            <color rgb="FF000000"/>
            <rFont val="Tahoma"/>
            <family val="2"/>
          </rPr>
          <t xml:space="preserve">
</t>
        </r>
        <r>
          <rPr>
            <sz val="9"/>
            <color rgb="FF000000"/>
            <rFont val="Tahoma"/>
            <family val="2"/>
          </rPr>
          <t>En las columnas de la F a la I se señalara con una X el factor interno o externo  al que corresponda  el  Factor Institucional.</t>
        </r>
      </text>
    </comment>
  </commentList>
</comments>
</file>

<file path=xl/sharedStrings.xml><?xml version="1.0" encoding="utf-8"?>
<sst xmlns="http://schemas.openxmlformats.org/spreadsheetml/2006/main" count="553" uniqueCount="376">
  <si>
    <t>FECHA DE ACTUALIZACIÓN:</t>
  </si>
  <si>
    <t>RESPONSABLE:</t>
  </si>
  <si>
    <t>FORTALEZAS</t>
  </si>
  <si>
    <t>DEBILIDADES</t>
  </si>
  <si>
    <t>OPORTUNIDADES</t>
  </si>
  <si>
    <t>AMENAZAS</t>
  </si>
  <si>
    <t>INTERNAS</t>
  </si>
  <si>
    <t>EXTERNAS</t>
  </si>
  <si>
    <t>F-PL-27</t>
  </si>
  <si>
    <r>
      <rPr>
        <b/>
        <sz val="10"/>
        <color theme="1"/>
        <rFont val="Arial"/>
        <family val="2"/>
      </rPr>
      <t>SANITARIAS</t>
    </r>
    <r>
      <rPr>
        <sz val="10"/>
        <color theme="1"/>
        <rFont val="Arial"/>
        <family val="2"/>
      </rPr>
      <t>: Pandemias, Epidemias, Endemias.</t>
    </r>
  </si>
  <si>
    <t>DO: Estrategias para disminuir las D  y aprovechar  las O</t>
  </si>
  <si>
    <t>FO: Estrategias para potencializar las  F y las O</t>
  </si>
  <si>
    <t>Código</t>
  </si>
  <si>
    <t xml:space="preserve">Estrategia </t>
  </si>
  <si>
    <t>MATRIZ DOFA</t>
  </si>
  <si>
    <t>FACTORES EXTERNOS PARA IDENTIFICAR AMENAZAS Y OPORTUNIDADES  DEL PROCESO</t>
  </si>
  <si>
    <t>FACTORES INTERNOS PARA IDENTIFICAR DEBILIDADES Y FORTALEZAS DEL PROCESO</t>
  </si>
  <si>
    <t>ENTIDAD:</t>
  </si>
  <si>
    <t>Matriz DOFA</t>
  </si>
  <si>
    <t>Instrucciones de uso</t>
  </si>
  <si>
    <t>Estrategia DOFA</t>
  </si>
  <si>
    <t xml:space="preserve">Contenido </t>
  </si>
  <si>
    <t>Descripción</t>
  </si>
  <si>
    <t xml:space="preserve">Historial de cambios </t>
  </si>
  <si>
    <t>Componentes</t>
  </si>
  <si>
    <t>Clasificación</t>
  </si>
  <si>
    <t>FACTORES INTERNOS</t>
  </si>
  <si>
    <t>FACTORES EXTERNOS</t>
  </si>
  <si>
    <t>Debilidades</t>
  </si>
  <si>
    <t>Fortalezas</t>
  </si>
  <si>
    <t>Oportunidades</t>
  </si>
  <si>
    <t>Amenazas</t>
  </si>
  <si>
    <t>F1</t>
  </si>
  <si>
    <t>F3</t>
  </si>
  <si>
    <t>F7</t>
  </si>
  <si>
    <t>F8</t>
  </si>
  <si>
    <t>F9</t>
  </si>
  <si>
    <t>F10</t>
  </si>
  <si>
    <t>Factores y Subfactores</t>
  </si>
  <si>
    <t>SEGUIMIENTO Y ACTUALIZACIÓN DE LA MATRIZ</t>
  </si>
  <si>
    <t>Objetivo</t>
  </si>
  <si>
    <t xml:space="preserve">DILIGENCIAMIENTO DE LA MATRIZ </t>
  </si>
  <si>
    <t>Fecha</t>
  </si>
  <si>
    <t>Proceso</t>
  </si>
  <si>
    <t>Observaciones</t>
  </si>
  <si>
    <t>O1</t>
  </si>
  <si>
    <t>A1</t>
  </si>
  <si>
    <t>A2</t>
  </si>
  <si>
    <t>O2</t>
  </si>
  <si>
    <t>A3</t>
  </si>
  <si>
    <t>D4</t>
  </si>
  <si>
    <t>F2</t>
  </si>
  <si>
    <t>F4</t>
  </si>
  <si>
    <t>F5</t>
  </si>
  <si>
    <t>F6</t>
  </si>
  <si>
    <t>D1</t>
  </si>
  <si>
    <t>D2</t>
  </si>
  <si>
    <t>D3</t>
  </si>
  <si>
    <t>D5</t>
  </si>
  <si>
    <t>D6</t>
  </si>
  <si>
    <t>D7</t>
  </si>
  <si>
    <t>D8</t>
  </si>
  <si>
    <t>D9</t>
  </si>
  <si>
    <t>D10</t>
  </si>
  <si>
    <t>O3</t>
  </si>
  <si>
    <t>O4</t>
  </si>
  <si>
    <t>O5</t>
  </si>
  <si>
    <t>O6</t>
  </si>
  <si>
    <t>O7</t>
  </si>
  <si>
    <t>O8</t>
  </si>
  <si>
    <t>O9</t>
  </si>
  <si>
    <t>O10</t>
  </si>
  <si>
    <t>O11</t>
  </si>
  <si>
    <t>O12</t>
  </si>
  <si>
    <t>O13</t>
  </si>
  <si>
    <t>O14</t>
  </si>
  <si>
    <t>A4</t>
  </si>
  <si>
    <t>A5</t>
  </si>
  <si>
    <t>A6</t>
  </si>
  <si>
    <t>A7</t>
  </si>
  <si>
    <t>A8</t>
  </si>
  <si>
    <t>A9</t>
  </si>
  <si>
    <t>A10</t>
  </si>
  <si>
    <t>A11</t>
  </si>
  <si>
    <t>A12</t>
  </si>
  <si>
    <t>A13</t>
  </si>
  <si>
    <t>A14</t>
  </si>
  <si>
    <t>Subfactores</t>
  </si>
  <si>
    <t>Estrategias DOFA</t>
  </si>
  <si>
    <t xml:space="preserve">PLANEACIÓN INSTITUCIONAL
MATRIZ DE CONTEXTO ESTRATÉGICO
CONTENIDO </t>
  </si>
  <si>
    <t>Componentes y factores DOFA</t>
  </si>
  <si>
    <t>GENERALIDADES</t>
  </si>
  <si>
    <t xml:space="preserve">Espacio que se utilizará para consignar los cambios que se le realicen al contenido de la matriz de contexto estratégico. </t>
  </si>
  <si>
    <t xml:space="preserve">PLANEACIÓN INSTITUCIONAL
MATRIZ DE CONTEXTO ESTRATÉGICO
INSTRUCCIONES DE USO </t>
  </si>
  <si>
    <t>PLANEACIÓN INSTITUCIONAL
MATRIZ DE CONTEXTO ESTRATÉGICO
HISTORIAL DE CAMBIOS</t>
  </si>
  <si>
    <t>No.</t>
  </si>
  <si>
    <t>PLANEACIÓN INSTITUCIONAL
MATRIZ DE CONTEXTO ESTRATÉGICO
ESTRATEGIA DOFA</t>
  </si>
  <si>
    <t>PLANEACIÓN INSTITUCIONAL
MATRIZ DE CONTEXTO ESTRATÉGICO
MATRIZ DOFA</t>
  </si>
  <si>
    <t xml:space="preserve">Factores </t>
  </si>
  <si>
    <t>Con el fin de abordar las debilidades, oportunidades, fortalezas y amenazas se plantean las estrategias: (FO),  (DO),  (FA) y (DA), teniendo en cuenta la ejecución del Plan de Acción que se formula anualmente con los diferentes procesos de la institución según el Plan de Desarrollo Institucional.</t>
  </si>
  <si>
    <t>Se recomienda revisar de manera periódica la matriz de contexto estratégico con el fin de determinar si requiere de su actualización.</t>
  </si>
  <si>
    <t>F11</t>
  </si>
  <si>
    <t>F12</t>
  </si>
  <si>
    <t>F13</t>
  </si>
  <si>
    <t>F14</t>
  </si>
  <si>
    <t>F15</t>
  </si>
  <si>
    <t>F16</t>
  </si>
  <si>
    <t>F17</t>
  </si>
  <si>
    <t>F18</t>
  </si>
  <si>
    <t>F19</t>
  </si>
  <si>
    <t>F20</t>
  </si>
  <si>
    <t>F21</t>
  </si>
  <si>
    <t>F22</t>
  </si>
  <si>
    <t>F23</t>
  </si>
  <si>
    <t>F24</t>
  </si>
  <si>
    <t>F25</t>
  </si>
  <si>
    <t>F26</t>
  </si>
  <si>
    <t>F27</t>
  </si>
  <si>
    <t>F28</t>
  </si>
  <si>
    <t>F29</t>
  </si>
  <si>
    <t>D11</t>
  </si>
  <si>
    <t>D12</t>
  </si>
  <si>
    <t>D13</t>
  </si>
  <si>
    <t>D14</t>
  </si>
  <si>
    <t>D15</t>
  </si>
  <si>
    <t>D16</t>
  </si>
  <si>
    <t>D17</t>
  </si>
  <si>
    <t>D18</t>
  </si>
  <si>
    <t>Académico</t>
  </si>
  <si>
    <t xml:space="preserve">Bienestar Institucional </t>
  </si>
  <si>
    <t>Internacionalización, Visibilidad e Impacto</t>
  </si>
  <si>
    <t xml:space="preserve">Talento Humano </t>
  </si>
  <si>
    <t>Comunicación</t>
  </si>
  <si>
    <t xml:space="preserve">Medio Ambiente </t>
  </si>
  <si>
    <t>Social</t>
  </si>
  <si>
    <t xml:space="preserve">Unidades Tecnológicas de Santander </t>
  </si>
  <si>
    <t xml:space="preserve">Económico </t>
  </si>
  <si>
    <t xml:space="preserve">Internacionalización </t>
  </si>
  <si>
    <t>Infraestructura</t>
  </si>
  <si>
    <t>D19</t>
  </si>
  <si>
    <t>D20</t>
  </si>
  <si>
    <t>D21</t>
  </si>
  <si>
    <t>D22</t>
  </si>
  <si>
    <t>D23</t>
  </si>
  <si>
    <t>D24</t>
  </si>
  <si>
    <t>D25</t>
  </si>
  <si>
    <t>D26</t>
  </si>
  <si>
    <t>D27</t>
  </si>
  <si>
    <t>D28</t>
  </si>
  <si>
    <t>D29</t>
  </si>
  <si>
    <t>O15</t>
  </si>
  <si>
    <t>A15</t>
  </si>
  <si>
    <t>O16</t>
  </si>
  <si>
    <t>A16</t>
  </si>
  <si>
    <t>O17</t>
  </si>
  <si>
    <t>A17</t>
  </si>
  <si>
    <t>O18</t>
  </si>
  <si>
    <t>A18</t>
  </si>
  <si>
    <t>Rector, Líderes de los Procesos</t>
  </si>
  <si>
    <t xml:space="preserve">Planeación Institucional </t>
  </si>
  <si>
    <t>Gobernabilidad y Gobernanza</t>
  </si>
  <si>
    <t>Normativo</t>
  </si>
  <si>
    <t xml:space="preserve">Investigación y Extensión </t>
  </si>
  <si>
    <t>F30</t>
  </si>
  <si>
    <t>F31</t>
  </si>
  <si>
    <t>F32</t>
  </si>
  <si>
    <t>F35</t>
  </si>
  <si>
    <t>F33</t>
  </si>
  <si>
    <t>F34</t>
  </si>
  <si>
    <t>F36</t>
  </si>
  <si>
    <t>D30</t>
  </si>
  <si>
    <t>D31</t>
  </si>
  <si>
    <t>D32</t>
  </si>
  <si>
    <t>D33</t>
  </si>
  <si>
    <t>D34</t>
  </si>
  <si>
    <t>D35</t>
  </si>
  <si>
    <t>D36</t>
  </si>
  <si>
    <r>
      <rPr>
        <b/>
        <sz val="10"/>
        <color theme="1"/>
        <rFont val="Arial"/>
        <family val="2"/>
      </rPr>
      <t>AMBIENTALES</t>
    </r>
    <r>
      <rPr>
        <sz val="10"/>
        <color theme="1"/>
        <rFont val="Arial"/>
        <family val="2"/>
      </rPr>
      <t>: Emisiones de residuos, energía, catástrofes naturales.</t>
    </r>
  </si>
  <si>
    <r>
      <rPr>
        <b/>
        <sz val="10"/>
        <color theme="1"/>
        <rFont val="Arial"/>
        <family val="2"/>
      </rPr>
      <t>ECONÓMICOS</t>
    </r>
    <r>
      <rPr>
        <sz val="10"/>
        <color theme="1"/>
        <rFont val="Arial"/>
        <family val="2"/>
      </rPr>
      <t>: Disponibilidad de capital, liquidez, mercados financie</t>
    </r>
    <r>
      <rPr>
        <sz val="10"/>
        <rFont val="Arial"/>
        <family val="2"/>
      </rPr>
      <t>ros y/o competencia educacional.</t>
    </r>
  </si>
  <si>
    <r>
      <rPr>
        <b/>
        <sz val="10"/>
        <rFont val="Arial"/>
        <family val="2"/>
      </rPr>
      <t>POLÍTICOS:</t>
    </r>
    <r>
      <rPr>
        <sz val="10"/>
        <rFont val="Arial"/>
        <family val="2"/>
      </rPr>
      <t xml:space="preserve"> Cambios de Gobierno, normativas, políticas públicas y regulación establecidas.</t>
    </r>
  </si>
  <si>
    <r>
      <rPr>
        <b/>
        <sz val="10"/>
        <rFont val="Arial"/>
        <family val="2"/>
      </rPr>
      <t>SOCIALES:</t>
    </r>
    <r>
      <rPr>
        <sz val="10"/>
        <rFont val="Arial"/>
        <family val="2"/>
      </rPr>
      <t xml:space="preserve"> Demografía,  desarrollo sostenible, responsabilidad social y terrorismo.</t>
    </r>
  </si>
  <si>
    <r>
      <t xml:space="preserve">TECNOLOGÍA: </t>
    </r>
    <r>
      <rPr>
        <sz val="10"/>
        <color theme="1"/>
        <rFont val="Arial"/>
        <family val="2"/>
      </rPr>
      <t>Resguardo de datos y almacenamiento en su hardware, plataformas electrónicas e impresas y radiales, Mantenimiento Electrónico propio, desarrollo tecnológico y producción científica encaminados a la innovación y automatización de los software, posible perdida de la información sistemática, controles de software  de antivirus legales, riesgo latente de ser contaminado los equipos mediante virus informáticos a través de memorias USB, software de bloqueo para paginas inadecuadas, usuarios con permisos para utilización de USB en equipos de la institución.</t>
    </r>
  </si>
  <si>
    <r>
      <rPr>
        <b/>
        <sz val="10"/>
        <color theme="1"/>
        <rFont val="Arial"/>
        <family val="2"/>
      </rPr>
      <t>PERSONAL</t>
    </r>
    <r>
      <rPr>
        <sz val="10"/>
        <color theme="1"/>
        <rFont val="Arial"/>
        <family val="2"/>
      </rPr>
      <t>: Personal calificado a nivel nacional e internacionalmente, imagen a nivel regional y nacional de su planta de personal.</t>
    </r>
  </si>
  <si>
    <t>Consiste en  establecer estrategias que se  llevarán a cabo para aprovechar las oportunidades, potencializar las fortalezas, controlar las amenazas y suprimir las debilidades con el fin de comprender  el contexto estratégico de la Institución.</t>
  </si>
  <si>
    <r>
      <rPr>
        <b/>
        <sz val="10"/>
        <color theme="1"/>
        <rFont val="Arial"/>
        <family val="2"/>
      </rPr>
      <t>INFRAESTRUCTURA</t>
    </r>
    <r>
      <rPr>
        <sz val="10"/>
        <color theme="1"/>
        <rFont val="Arial"/>
        <family val="2"/>
      </rPr>
      <t xml:space="preserve">: Creación de nuevas jornadas educacionales para la presencialidad de los estudiantes, disponibilidad de recursos físicos y financieros. </t>
    </r>
  </si>
  <si>
    <r>
      <rPr>
        <b/>
        <sz val="10"/>
        <rFont val="Arial"/>
        <family val="2"/>
      </rPr>
      <t>TECNOLÓGICOS:</t>
    </r>
    <r>
      <rPr>
        <sz val="10"/>
        <rFont val="Arial"/>
        <family val="2"/>
      </rPr>
      <t xml:space="preserve"> Robos informáticos , innovación tecnológica, utilización de espacios como base de datos para almacenamiento de información. </t>
    </r>
  </si>
  <si>
    <t>FA: Estrategias para potencializar las F y controlar las A</t>
  </si>
  <si>
    <t>DA: Estrategias para  minimizar las D y controlar las A</t>
  </si>
  <si>
    <t>Agosto-2021</t>
  </si>
  <si>
    <t>Las acciones estratégicas identificadas se ejecutarán a través del Plan de Acción que se formula anualmente con los diferentes procesos de la Institución según el Plan de Desarrollo Institucional.</t>
  </si>
  <si>
    <t>Se realizó análisis y revisión de la gestión que ejecutan los procesos de la institución, identificando factores y subfactores, a partir de la identificación se evaluaron puntos fuertes y débiles (fortalezas, debilidades, oportunidades y amenazas) verificándose con información institucional (informes de gestión, noticias en diferentes canales de comunicación, página web, estadísticas institucionales, etc.). 
Se realizó una articulación con los factores internos y externos (FO fortalezas y oportunidades, DO debilidades y oportunidades, FA fortalezas y amenazas y DA debilidades y amenazas) y articuló con lo establecido en el Plan Estratégico de Desarrollo Institucional PEDI vigencia 2021-2027, describiendo los proyectos que apoyan cada uno de los factores.</t>
  </si>
  <si>
    <r>
      <rPr>
        <b/>
        <sz val="10"/>
        <rFont val="Arial"/>
        <family val="2"/>
      </rPr>
      <t>PROCESOS:</t>
    </r>
    <r>
      <rPr>
        <sz val="10"/>
        <rFont val="Arial"/>
        <family val="2"/>
      </rPr>
      <t xml:space="preserve"> Falta de inducción y reinducción a la base documental en cada proceso, el constante cambio de personal contratista que se lleva la información y </t>
    </r>
    <r>
      <rPr>
        <sz val="10"/>
        <color theme="1"/>
        <rFont val="Arial"/>
        <family val="2"/>
      </rPr>
      <t>experticia</t>
    </r>
    <r>
      <rPr>
        <sz val="10"/>
        <rFont val="Arial"/>
        <family val="2"/>
      </rPr>
      <t xml:space="preserve"> de cada proceso, redistribución de los procesos para el desarrollo de las funciones misionales de la institución, cumplimiento de las metas que se han establecido en los Planes de acción.</t>
    </r>
  </si>
  <si>
    <t>El contexto estratégico es la base fundamental para identificar los factores internos y externos de la institución a través del análisis de las debilidades, oportunidades, fortalezas y amenazas. 
Las fortalezas, debilidades, oportunidades y amenazas se identifican teniendo en cuenta la situación interna y externa de la institución relacionadas con la cultura organizacional, el modelo de operación, infraestructura y entre otros.
A continuación encontrará los diferentes factores internos y externos para tener en cuenta en la identificación de la DOFA:</t>
  </si>
  <si>
    <t>Presenta las generalidades correspondientes a la matriz de contexto estratégico teniendo en cuenta la identificación y análisis de las debilidades, oportunidades, fortalezas y amenazas que comprende la Institución.</t>
  </si>
  <si>
    <t>PLANEACIÓN INSTITUCIONAL
MATRIZ DE CONTEXTO ESTRATÉGICO
COMPONENTES Y FACTORES INSTITUCIONALES</t>
  </si>
  <si>
    <t>Agosto-2019</t>
  </si>
  <si>
    <t>Emisión inicial</t>
  </si>
  <si>
    <t>La información que se tuvo en cuenta para la actualización del contexto estratégico fue con corte al mes de julio de la vigencia 2021.
Aprobado por el Comité Institucional de Gestión y Desempeño acta No. 07 noviembre 10 de 2021.</t>
  </si>
  <si>
    <t>F37</t>
  </si>
  <si>
    <t>D37</t>
  </si>
  <si>
    <t>Junio-2022</t>
  </si>
  <si>
    <t>La información que se tuvo en cuenta para la actualización del contexto estratégico fue con corte al mes de diciembre de la vigencia 2021, Pagina web y Plan de Acción 2022</t>
  </si>
  <si>
    <t xml:space="preserve"> VARIABLES</t>
  </si>
  <si>
    <t xml:space="preserve">INVERSIÓN </t>
  </si>
  <si>
    <t xml:space="preserve">DURACIÓN  </t>
  </si>
  <si>
    <t>CALIDAD INSTITUCIONAL</t>
  </si>
  <si>
    <t>TOTALES</t>
  </si>
  <si>
    <t>PRIORIDAD</t>
  </si>
  <si>
    <t xml:space="preserve"> </t>
  </si>
  <si>
    <r>
      <t>CALIFICACION</t>
    </r>
    <r>
      <rPr>
        <b/>
        <sz val="14"/>
        <color theme="0"/>
        <rFont val="Calibri"/>
        <family val="2"/>
      </rPr>
      <t xml:space="preserve"> </t>
    </r>
  </si>
  <si>
    <t>CATEGORIA</t>
  </si>
  <si>
    <t>CALIFICACION CUANTITATIVA</t>
  </si>
  <si>
    <t xml:space="preserve">CALIFICACIÓN </t>
  </si>
  <si>
    <t>MUY ALTO</t>
  </si>
  <si>
    <t>ALTA</t>
  </si>
  <si>
    <t>100% - 80%</t>
  </si>
  <si>
    <t>ALTO</t>
  </si>
  <si>
    <t>MEDIA</t>
  </si>
  <si>
    <t>79% - 60%</t>
  </si>
  <si>
    <t>MEDIO</t>
  </si>
  <si>
    <t>BAJA</t>
  </si>
  <si>
    <t xml:space="preserve"> 59% - 40% </t>
  </si>
  <si>
    <t>BAJO</t>
  </si>
  <si>
    <t>MUY BAJA</t>
  </si>
  <si>
    <t xml:space="preserve"> 39% - 20%</t>
  </si>
  <si>
    <t>MUY BAJO</t>
  </si>
  <si>
    <t>REPLANTEAR</t>
  </si>
  <si>
    <t>19% - 1%</t>
  </si>
  <si>
    <t>Priorización de Factores</t>
  </si>
  <si>
    <t>VERSIÓN: 3.0</t>
  </si>
  <si>
    <t>PÁGINA: 1
DE: 7</t>
  </si>
  <si>
    <t xml:space="preserve">ELABORADO POR: </t>
  </si>
  <si>
    <t>SISTEMA INTEGRADO DE GESTIÓN - SIG</t>
  </si>
  <si>
    <t xml:space="preserve">REVISADO POR: </t>
  </si>
  <si>
    <t xml:space="preserve">APROBADO POR: </t>
  </si>
  <si>
    <t>REPRESENTANTE DE LA DIRECCIÓN</t>
  </si>
  <si>
    <t>FECHA APROBACIÓN</t>
  </si>
  <si>
    <t>PLANEACIÓN INSTITUCIONAL</t>
  </si>
  <si>
    <t>FEBRERO DE 2023</t>
  </si>
  <si>
    <t>PÁGINA: 2
DE: 7</t>
  </si>
  <si>
    <t>PÁGINA: 3
DE 7</t>
  </si>
  <si>
    <t>Rector, Líderes de Procesos</t>
  </si>
  <si>
    <t>PÁGINA: 5
DE: 7</t>
  </si>
  <si>
    <t>PÁGINA: 7
DE: 7</t>
  </si>
  <si>
    <t>PÁGINA: 6
DE: 7</t>
  </si>
  <si>
    <t>Febrero-2023</t>
  </si>
  <si>
    <t>El formato fue actualizado en las Hojas Contenido, Instrucciones de Uso, Componentes y Factores DOFA, y Priorización de Factores.</t>
  </si>
  <si>
    <t xml:space="preserve">Teniendo en cuenta la información correspondiente a la gestión durante la vigencia 2021 por parte de los procesos de la institución, se analizan y se actualizan los factores y subfactores que se contemplan en los componentes de la Matriz de Contexto, a partir de la identificación se reevaluaron puntos fuertes y débiles (fortalezas, debilidades, oportunidades y amenazas) y se reviza el cruce de las estrategias DOFA con los proyectos en ejecución en el Plan de Acción 2022. </t>
  </si>
  <si>
    <t>FACTORES</t>
  </si>
  <si>
    <t xml:space="preserve">Dada la necesidad de conocer el nivel de importancia de los factores que conforman la Matriz de Contexto Estratégico, se establece el proceso de priorización de los mismos, considerando aspectos como inversión, duración, calidad institucional y beneficio (corto y largo plazo), además de una escala cualitativa que define las prioridades en alta, media, baja, muy baja y replantear. </t>
  </si>
  <si>
    <t>PRIORIZACIÓN DE FACTORES</t>
  </si>
  <si>
    <t>PLANEACIÓN INSTITUCIONAL
MATRIZ DE CONTEXTO ESTRATÉGICO
PRIORIZACIÓN DE FACTORES</t>
  </si>
  <si>
    <r>
      <t xml:space="preserve">BENEFICIO 
</t>
    </r>
    <r>
      <rPr>
        <b/>
        <sz val="8"/>
        <color rgb="FFFFFFFF"/>
        <rFont val="Calibri"/>
        <family val="2"/>
      </rPr>
      <t>(CORTO Y LARGO PLAZO)</t>
    </r>
  </si>
  <si>
    <r>
      <t xml:space="preserve">Determina los componentes, factores y subfactores que servirán de base para la identificación y análisis de las debilidades, oportunidades, fortalezas y amenazas, teniendo en cuenta referentes Nacionales, Departamentales e Institucionales.
</t>
    </r>
    <r>
      <rPr>
        <i/>
        <sz val="11"/>
        <rFont val="Arial"/>
        <family val="2"/>
      </rPr>
      <t>Componentes</t>
    </r>
    <r>
      <rPr>
        <sz val="11"/>
        <rFont val="Arial"/>
        <family val="2"/>
      </rPr>
      <t xml:space="preserve">: son aquellos intereses claves de la institución para el cumplimiento de la Misión y Visión </t>
    </r>
    <r>
      <rPr>
        <sz val="12"/>
        <rFont val="Arial"/>
        <family val="2"/>
      </rPr>
      <t>c</t>
    </r>
    <r>
      <rPr>
        <sz val="11"/>
        <rFont val="Arial"/>
        <family val="2"/>
      </rPr>
      <t xml:space="preserve">omo por ejemplo: Academia, Investigación y Extensión, Económico, Político, Normativo, entre otros.
</t>
    </r>
    <r>
      <rPr>
        <i/>
        <sz val="11"/>
        <rFont val="Arial"/>
        <family val="2"/>
      </rPr>
      <t>Factores y Subfactores</t>
    </r>
    <r>
      <rPr>
        <sz val="11"/>
        <rFont val="Arial"/>
        <family val="2"/>
      </rPr>
      <t xml:space="preserve">: son aspectos que impactan a la Institución desde cada componente para la clasificación de las debilidades, oportunidades, fortalezas y amenazas. Por ejemplo: </t>
    </r>
    <r>
      <rPr>
        <b/>
        <sz val="11"/>
        <rFont val="Arial"/>
        <family val="2"/>
      </rPr>
      <t>Componente</t>
    </r>
    <r>
      <rPr>
        <sz val="11"/>
        <rFont val="Arial"/>
        <family val="2"/>
      </rPr>
      <t xml:space="preserve">: Académico, </t>
    </r>
    <r>
      <rPr>
        <b/>
        <sz val="11"/>
        <rFont val="Arial"/>
        <family val="2"/>
      </rPr>
      <t>Factor</t>
    </r>
    <r>
      <rPr>
        <sz val="11"/>
        <rFont val="Arial"/>
        <family val="2"/>
      </rPr>
      <t xml:space="preserve">: Acreditación de programas académicos de pregrado, </t>
    </r>
    <r>
      <rPr>
        <b/>
        <sz val="11"/>
        <rFont val="Arial"/>
        <family val="2"/>
      </rPr>
      <t>Subfactor</t>
    </r>
    <r>
      <rPr>
        <sz val="11"/>
        <rFont val="Arial"/>
        <family val="2"/>
      </rPr>
      <t>: Número de programas de pregrado acreditados en la Institución que contribuyen a la calidad académica.</t>
    </r>
  </si>
  <si>
    <t>Evidencia las debilidades, oportunidades, fortalezas y amenazas de la Institución teniendo en cuenta los componentes, factores y subfactores identificados en los diferentes procesos.</t>
  </si>
  <si>
    <t>Contiene las siguientes estrategias definidas por la Institución:
Estrategias FO: Planes para potencializar las Fortalezas y aprovechar las Oportunidades. 
Estrategias DO: Controles  para disminuir las Debilidades y aprovechar  las Oportunidades.
Estrategias FA:  Planes de acción  para incrementar las Fortalezas y controlar las Amenazas.
Estrategias DA: Estrategias para  minimizar las Debilidades y controlar las Amenazas.
Lo anterior, teniendo como referente lo establecido en la estructura del Plan de Desarrollo Institucional y en las partes interesadas de la institución.</t>
  </si>
  <si>
    <t xml:space="preserve">Permite el proceso de priorización de factores de la Matriz de Contexto Estratégico, considerando aspectos como inversión, duración, calidad institucional y beneficio (corto y largo plazo), además de una escala cualitativa que define las prioridades en alta, media, baja, muy baja y replantear. </t>
  </si>
  <si>
    <t>Se evalúan los aspectos fuertes y débiles de las UTS para la obtención de conclusiones que permitan extraer las estrategias para el cumplimiento del Plan de acción de la vigencia.</t>
  </si>
  <si>
    <t>Las estrategias DOFA definidas se encuentran articuladas con los seguimientos y evaluaciones a los Planes de Acción Anual y los Informes de Gestión generados según cortes definidos.</t>
  </si>
  <si>
    <t>Se deberá diligenciar la hoja que corresponde a componentes y factores DOFA, identificando  F#, O#, D# y A# (A1, A2, A3...) en la columna que corresponde a clasificación, siendo F - fortalezas, O - oportunidades, A- amenazas y D- debilidades. 
Una vez se encuentren diligenciados los componentes y factores; en la hoja MATRIZ DOFA quedarán ordenadas automáticamente cada uno de los factores según corresponda, después se deberá establecer las posibles estrategias que acompañaran la matriz de contexto estratégico.</t>
  </si>
  <si>
    <t xml:space="preserve">Se establece la revisión de los siguientes ítems:  Diagnóstico Institucional, Plan de Desarrollo Institucional, Indicadores de gestión, partes interesadas, informes de gestión, normativas vigentes nacionales,  informes nacionales e internacionales sobre los manejos y controles de las estadísticas educacionales que permitan establecer estrategias de impacto institucional a nivel regional.    </t>
  </si>
  <si>
    <t>X</t>
  </si>
  <si>
    <t>Modelo pedagógico</t>
  </si>
  <si>
    <t>1. Formación integral.
2. Formación humanística en el estudiante Uteísta.
3. Educación incluyente y de calidad para todos.
4. Currículos en la dinámica educativa.
5. Innovación y productividad.
6. Flexibilidad curricular.</t>
  </si>
  <si>
    <t>Academia competitiva y eficiente</t>
  </si>
  <si>
    <t>1. Oferta de programas académicos en diversas metodologías, niveles de formación y áreas del conocimiento acordes a las necesidades del entorno.
2. Cobertura estudiantil en programas académicos en las sedes regionales.
3. Actividades de promoción que contribuyan al desarrollo económico de la región basado en el conocimiento.
4. Experiencias empresariales que potencialicen las competencias profesionales.
5. Procesos de acreditación en alta calidad que contribuyen a la academia.</t>
  </si>
  <si>
    <t xml:space="preserve">Ambientes de aprendizaje </t>
  </si>
  <si>
    <t>Autoevaluación y autorregulación</t>
  </si>
  <si>
    <t>1. Incorporación de TIC en los procesos académicos por parte de los docentes y estudiantes.
2. Nuevas metodológicas de aprendizaje y apropiación del conocimiento.
3. Plataforma digital para los programas de formación virtual.
4. Recursos virtuales para conectividad educativos presencial y bibliográficos que apoyen los procesos de enseñanza- aprendizaje.</t>
  </si>
  <si>
    <t>1. Estrategias de autoevaluación y autorregulación en las unidades académicas y administrativas de la institución.
2. Planes de mejoramiento y mantenimiento a partir de los resultados de la autoevaluación.
3. Percepción de la comunidad en la satisfacción del servicio y uso de la misma en pro del mejoramiento institucional.</t>
  </si>
  <si>
    <t>Gestión del Conocimiento</t>
  </si>
  <si>
    <t>1. Modelo de desempeño investigativo basado en modelo de Minciencias.
2. Participación en redes nacionales e internacionales de investigación y extensión.
3. Transferencia de conocimiento entre la Institución y entes públicos o privados.
4. Transferencia tecnológica entre los centros de investigación de la Institución y el sector productivo.
5. Repositorio de los resultados de investigación de la Institución como transferencia de conocimiento.
6. Publicación de los resultados de investigación y su indexación en bases de datos reconocidas.
7. Fomento de la ciencia, la tecnología y la innovación</t>
  </si>
  <si>
    <t>Producción académica, científica y tecnológica</t>
  </si>
  <si>
    <t>1. Registros de propiedad intelectual.
2. Patentes otorgadas a la institución.
3. Productos y proyectos de investigación, extensión y proyección social.
4. Proyectos con impacto en el desarrollo regional.</t>
  </si>
  <si>
    <t xml:space="preserve">Grupos  y Semilleros de  Investigación </t>
  </si>
  <si>
    <t>1. Grupos de investigación reconocidos y categorizados por Minciencias.
2.Semilleros de investigación en diversas áreas del conocimiento.
3.Docentes-Investigadores categorizados en Minciencias.</t>
  </si>
  <si>
    <t>Seguimiento y acompañamiento a  egresados</t>
  </si>
  <si>
    <t>1. Limitación para facilitar la incorporación de los graduados al ámbito laboral.
2. No se tiene seguimiento al impacto de los graduados en su campo profesional. 
3. Baja comunicación y relación con los graduados para apoyar el desarrollo institucional y fomentar procesos de cooperación mutua.</t>
  </si>
  <si>
    <t>Cooperación nacional e internacional</t>
  </si>
  <si>
    <t>1.Cooperación académica e investigativa con instituciones de reconocimiento nacional e internacional.
2. Alianzas estratégicas con entes públicos y privados para la ejecución de proyectos de extensión y proyección social.
3. Convenios y alianzas para la generación de conocimiento y creación de empresas de base tecnológica.</t>
  </si>
  <si>
    <t>Movilidad nacional e internacional</t>
  </si>
  <si>
    <t>1. Estrategias orientadas al fortalecimiento de la internacionalización de la institución.
2. Programas de movilidad nacional e internacional ofertados a la comunidad institucional. 
3. Participación de la comunidad en actividades académicas, culturales, sociales y deportivas de otras instituciones nacionales e internacionales.
4. Intercambio de experiencias académicas e investigativas con profesores de otras institucionales nacionales e internacionales.</t>
  </si>
  <si>
    <t xml:space="preserve">Multiculturalidad y Multilingüismo </t>
  </si>
  <si>
    <t xml:space="preserve">1. Participación de profesores y estudiantes extranjeros en los programas académicos Uteístas que faciliten el intercambios de culturas e idiomas. 
2. Actividades culturales asociadas a multiculturalidad y multilingüismo. 
3. Cursos en segunda lengua para el fortalecimiento de competencias comunicativas de docentes, estudiantes y administrativos.
4. Fomento del multilingüismo y multiculturalidad a través de los medios institucionales en otros idiomas. </t>
  </si>
  <si>
    <t>Desarrollo humano integral</t>
  </si>
  <si>
    <t>1. Programas y actividades formativas en atención a desastres y emergencias.
2. Acciones orientadas al diagnóstico y prevención de riesgos psicosociales,  médicos y ambientales de la comunidad institucional.
3. Acciones de bienestar como componente fundamental en la formación integral del estudiantado.
4. El área educativa fomenta el  concepto de bienestar y calidad de vida al estudiante.
5. Estrategias institucionales para la consecución de estímulos económicos, con el fin de contribuir al mejoramiento de la calidad de vida de los estudiantes.
6.Estrategias que fomenten la capacidad de relacionarse y comunicarse dentro de la comunidad Uteísta y el sentido de pertenencia y compromiso individual con la institución.</t>
  </si>
  <si>
    <t>Equidad, género y diversidad</t>
  </si>
  <si>
    <t>1. Espacios participativos e incluyentes, para promover el desarrollo sostenible mediante educación, estilos de vida sostenibles, derechos humanos, igualdad de género, promoción de una cultura de paz y no violencia, ciudadanía mundial y valoración de la diversidad cultural.</t>
  </si>
  <si>
    <t>Promoción y prevención en salud</t>
  </si>
  <si>
    <t>1. Actividades de promoción de los estilos de vida saludables y del autocuidado para estudiantes, docentes y administrativos.
2. Actividades de promoción en salud y prevención de la enfermedad que contribuyan al mejoramiento de la calidad de vida y a la formación integral de la comunidad Uteísta.</t>
  </si>
  <si>
    <t>Actividad física y deporte</t>
  </si>
  <si>
    <t>1. Actividades de promoción de hábitos saludables y del fomento de la actividad física, el deporte y el adecuado uso del tiempo libre dirigido a los estudiantes, docentes y administrativos. 
2. Alianzas que faciliten el acceso a infraestructura y personal especializado para el desarrollo de acciones conjuntas de bienestar entre instituciones.</t>
  </si>
  <si>
    <t>Cultura y promoción artística</t>
  </si>
  <si>
    <t>1. Espacios de creación, intercambio, estimulación, sensibilización y apreciación de las diversas manifestaciones en arte y cultura entre la comunidad Uteísta.
2. Actividades libres que muestren las aptitudes artísticas y culturales de la comunidad institucional fomentando la construcción de la paz.
3. Grupos artísticos: artes plásticas, expresión corporal y artes escénicas.</t>
  </si>
  <si>
    <t>Acompañamiento y permanencia</t>
  </si>
  <si>
    <t>1.  Índice de deserción y permanencia de los estudiantes.
2. Sistema de Acompañamiento al Estudiante (SAE) con actividades o acciones en ámbitos académico, biopsicosocial y cognitivo.  
3. Actividades y programas que favorezcan la permanencia, retención, promoción y graduación de estudiantes.
4. Jornadas de inducción a la vida académica en la educación superior.
5. Sistema de alertas tempranas en la formación del estudiante que facilite la detección oportuna de estudiantes con dificultad académica y posible riesgo de deserción.  
6. Sistema de caracterización de la comunidad Uteísta que permita el acceso a programas y actividades institucionales conforme a las necesidades de la población. 
7. Mecanismos de divulgación de programas de bienestar orientados a la prevención de la deserción y a la promoción de la graduación de los estudiantes.</t>
  </si>
  <si>
    <t>Personal calificado y competente</t>
  </si>
  <si>
    <t>1. Personal calificado y competente para el desarrollo de las actividades académicas y administrativas.(Procesos de selección y contratación de personal, Convocatorias internas para docentes de planta, Personal en carrera administrativa por concurso de merito)
2. Investigadores reconocidos por Minciencias.
3. Docentes con formación en Maestría y Doctorado.</t>
  </si>
  <si>
    <t>Formación, capacitación y entrenamiento docente y administrativo</t>
  </si>
  <si>
    <t>1. Jornadas de inducción y reinducción 
2. Programas de perfeccionamiento docente
3. Plan de formación institucional para administrativos y docentes.
4. Formación en competencias humanísticas, comunicativas, pedagógicas, tecnológicas</t>
  </si>
  <si>
    <t xml:space="preserve">Bienestar social </t>
  </si>
  <si>
    <t>1. Desarrollo de actividades deportivas, recreativas, culturales y de integración, en la comunidad académico-administrativa.
2. Plan de sostenibilidad social.
3. Mecanismos alternativos de resolución de conflictos.
4. Reconocimientos de la labor docente, innovación pedagógica y producción intelectual.</t>
  </si>
  <si>
    <t xml:space="preserve">Estructura organizacional </t>
  </si>
  <si>
    <t>1. Estructura organizacional sólida que favorece el desarrollo de las funciones misionales, administrativas y de bienestar.
2. Interacción entre dependencias, facultades y disciplinas.</t>
  </si>
  <si>
    <t xml:space="preserve">Gestión Institucional </t>
  </si>
  <si>
    <t>1. Modelo Integrado de Planeación y Gestión- MIPG
2. Sistemas de Gestión que apoyen la operatividad de la Institución.
3. Gestión documental que soporta las actividades académicas y administrativas.
4. Plan de Desarrollo Institucional como iniciativa estratégica de la Institución.
5. Procesos administrativos documentados según normas de gestión de calidad.
6. Racionalización de trámites académicos y administrativos.
7. Cultura de planeación y evaluación.
8. Sistema de atención al usuario.</t>
  </si>
  <si>
    <t>Mecanismos de participación</t>
  </si>
  <si>
    <t xml:space="preserve">1. Rendición de cuentas.
2. Elección de cuerpos colegiados.  
3. Percepción de la comunidad en la satisfacción del servicio. </t>
  </si>
  <si>
    <t>Infraestructura física y tecnológica</t>
  </si>
  <si>
    <t>1. Infraestructura física y tecnológica para actividades académicas, investigación y extensión.
2. Infraestructura física y tecnológica para la prestación del servicio en salud para la comunidad institucional.
3. Equipos con alta tecnología en los laboratorios de la institución.
4. Normas de seguridad para infraestructura física y tecnológica.
5. Medidas de accesibilidad e inclusión para personas con discapacidad
6. Escenarios artísticos, deportivos y culturales.</t>
  </si>
  <si>
    <t xml:space="preserve">Recursos bibliográficos e informáticos </t>
  </si>
  <si>
    <t>1. Disponibilidad de recursos bibliográficos e informáticos.
2. Bases de datos existentes en la institución.</t>
  </si>
  <si>
    <t xml:space="preserve">Medios y canales de comunicación </t>
  </si>
  <si>
    <t>1. Mecanismos que faciliten la comunicación interna y externa de la Institución.
2. Estrategias de divulgación y publicación de información institucional.
3. Accesibilidad de comunicación a personas con discapacidad.</t>
  </si>
  <si>
    <t xml:space="preserve">Compromiso con el medio ambiente </t>
  </si>
  <si>
    <t xml:space="preserve">Construcción de paz </t>
  </si>
  <si>
    <t>Responsabilidad social</t>
  </si>
  <si>
    <t>1. Articulación de los ejes misionales para el fortalecimiento de una cultura de paz en la Institución.
2. Creación de prácticas pedagógicas para el favorecimiento de la paz.
3. Plan de capacitación que incluya temáticas de diversidad e inclusión, enfoque de género, equidad, democracia, construcción de paz, resolución de conflictos, entre otras.
4. Creación de redes con actores externos con el fin de trabajar en temas de paz</t>
  </si>
  <si>
    <t>1. Mecanismos alternativos de solución de conflictos en Colombia.
2. Formación de personas en situación de vulnerabilidad (mujeres, etnias, víctimas de conflicto armado, discapacitados entre otros)., garantizando su derecho a la educación.</t>
  </si>
  <si>
    <t>Recursos del Presupuesto Nacional para las IES</t>
  </si>
  <si>
    <t>Generación de rentas propias producto de los derechos pecuniarios</t>
  </si>
  <si>
    <t xml:space="preserve">Gestión transparente y administración eficiente de los recursos </t>
  </si>
  <si>
    <t>1. Recursos del Presupuesto Nacional destinados a la institución. 
2. Esquema de financiamiento de la ley 30 de 1992 para las Instituciones Públicas.</t>
  </si>
  <si>
    <t xml:space="preserve">1. Falta de recursos propios para la funcionalidad a los procesos educativos en situaciones de demoras por parte de entes gubernamentales. 
2. Bajos recursos económicos generados a través de los derechos pecuniarios de la institución. </t>
  </si>
  <si>
    <t>1. Gestión transparente y manejo adecuado de recursos para lograr sostenibilidad financiera.
2. Administración de recursos financieros.
3. Mecanismos para lograr equilibrio y solidez financiera evidenciada en los controles fiscales.</t>
  </si>
  <si>
    <t>Normativa Interna</t>
  </si>
  <si>
    <t>1. Reglamentación y normativa interna que soporta las decisiones institucionales</t>
  </si>
  <si>
    <t>Normativa Externa</t>
  </si>
  <si>
    <t>Político</t>
  </si>
  <si>
    <t>F1 Modelo pedagógico
O1 Construcción de paz</t>
  </si>
  <si>
    <t>F6 Desarrollo humano integral  
F8 Actividad física y deporte   
F9 Cultura y promoción artística
O1 Construcción de paz</t>
  </si>
  <si>
    <t>F6 Desarrollo humano integral  
F7 Promoción y prevención en salud
O2 Responsabilidad social</t>
  </si>
  <si>
    <t>D9 Formación, capacitación y entrenamiento docente y administrativo 
O1 Construcción de paz</t>
  </si>
  <si>
    <t>D3 Seguimiento y acompañamiento a  egresados
O2 Responsabilidad social</t>
  </si>
  <si>
    <t>D5 Movilidad nacional e internacional
O2 Responsabilidad social</t>
  </si>
  <si>
    <t>D6 Multiculturalidad y Multilingüismo
O2 Responsabilidad social</t>
  </si>
  <si>
    <t>D7 Equidad, género y diversidad
O2 Responsabilidad social</t>
  </si>
  <si>
    <t>D10 Bienestar social 
O2 Responsabilidad social</t>
  </si>
  <si>
    <t>D13 Compromiso con el medio ambiente 
O2 Responsabilidad social</t>
  </si>
  <si>
    <t>F15 Gestión transparente y administración eficiente de los recursos 
A1 Recursos del Presupuesto Nacional para las IES</t>
  </si>
  <si>
    <t>D14 Generación de rentas propias producto de los derechos pecuniarios
A1 Recursos del Presupuesto Nacional para las IES</t>
  </si>
  <si>
    <t xml:space="preserve">F1 Modelo pedagógico
A2 Normativa Externa     </t>
  </si>
  <si>
    <t xml:space="preserve">F3 Autoevaluación y autorregulación
A2 Normativa Externa </t>
  </si>
  <si>
    <t>F4 Gestión del Conocimiento
A2 Normativa Externa</t>
  </si>
  <si>
    <t>F11 Estructura organizacional 
F12 Gestión Institucional
F13 Mecanismos de participación
A2 Normativa Externa</t>
  </si>
  <si>
    <t>1. Legislación nacional del sector educativo.
2. Políticas Públicas del Gobierno Nacional.
3. Planes de Desarrollo Departamental y Nacional.
4. Lineamientos para registro calificado de programas académicos.
5. Lineamientos para acreditación institucional y de programas.
6. Lineamientos de investigación dados por Minciencias.
7. Políticas de uso e incorporación de TIC dadas por MinTIC.
8. Políticas de Bienestar para Instituciones de Educación Superior.
9. Políticas de Educación Inclusiva para educación superior.
10. Políticas Públicas Ambientales.
11. Ley General de Archivo.
12. Política de Racionalización de Trámites - DAFP.
13. Referentes Externos (ODS, Banco Mundial, UNESCO, OCDE, BID, Derechos Humanos, ISO, ICONTEC)</t>
  </si>
  <si>
    <t>Noviembre-2023</t>
  </si>
  <si>
    <t>Para la actualización del contexto estratégico se realizó un trabajo mancomunado entre la Oficina de Planeación y la Oficina de Autoevaluación y Calidad, articulando la Matriz de Contexto Estratégico con el Modelo de Autoevaluación.
La Oficina de Autoevaluación y Calidad realizó el Proceso de Autoevaluación Institucional (mayo-octubre) mediante la aplicación de una encuesta (Aplicativo SICCES) a la comunidad  general (mayo-junio) y una entrevista a los grupos focales institucionales (julio-octubre), y una vez generados los resultados, la Oficina de Planeación los incorpora a los factores y subfactores del Contexto Estratégico UTS, evaluando sus puntos fuertes y débiles (fortalezas, debilidades, oportunidades y amenazas), verificándose con información institucional (informes de gestión, noticias en diferentes canales de comunicación, página web, estadísticas institucionales, etc.).
Finalmente, la Oficina de Planeación define estrategias para potencializar las fortalezas, disminuir las debilidades, aprovechar las oportunidades y minimizar las amenazas, con proyectos establecidos en el Plan Estratégico de Desarrollo Institucional PEDI vigencia 2021-2027.</t>
  </si>
  <si>
    <t>La actualización del contexto estratégico se hizo con base en los resultados obtenidos en el Proceso de Autoevaluación Institucional y el Plan de Acción Anual de la vigencia.</t>
  </si>
  <si>
    <t>1. Promoción y prevención del cuidado al medio ambiente.
2. Responsabilidad ambiental alineada al cumplimiento de los objetivos de desarrollo sostenible.
3. Fomento de la cultura verde en la comunidad Uteísta.
4. Sistemas de Gestión Ambiental.</t>
  </si>
  <si>
    <t>Dinámicas globales</t>
  </si>
  <si>
    <t>1. Cambios de gobierno.
2. Legislación.
3. Políticas públicas.
3. Regulación.</t>
  </si>
  <si>
    <t>F4 Gestión del Conocimiento
O3 Dinámicas globales</t>
  </si>
  <si>
    <t>F11 Estructura organizacional    
F12 Gestión Institucional    
F13 Mecanismos de participación
O3 Dinámicas globales</t>
  </si>
  <si>
    <t>F3 Autoevaluación y autorregulación
O3 Dinámicas globales</t>
  </si>
  <si>
    <t>Noviembre - 2023</t>
  </si>
  <si>
    <r>
      <rPr>
        <b/>
        <sz val="10"/>
        <color theme="1"/>
        <rFont val="Arial"/>
        <family val="2"/>
      </rPr>
      <t>LÍNEA 8:</t>
    </r>
    <r>
      <rPr>
        <sz val="10"/>
        <color theme="1"/>
        <rFont val="Arial"/>
        <family val="2"/>
      </rPr>
      <t xml:space="preserve"> COMUNIDAD Y CULTURA INSTITUCIONAL - </t>
    </r>
    <r>
      <rPr>
        <b/>
        <sz val="10"/>
        <color theme="1"/>
        <rFont val="Arial"/>
        <family val="2"/>
      </rPr>
      <t>PROGRAMA:</t>
    </r>
    <r>
      <rPr>
        <sz val="10"/>
        <color theme="1"/>
        <rFont val="Arial"/>
        <family val="2"/>
      </rPr>
      <t xml:space="preserve"> DESARROLLO HUMANO INTEGRAL
*Establecer estrategias con apoyo de otras dependencias dirigidas a estudiantes con dificultades económicas, con el fin de contribuir al mejoramiento de la calidad de vida.
*Fomentar la capacidad de relacionarse y comunicarse dentro de la comunidad Uteísta, y así mismo desarrollar el sentido de pertenencia y compromiso individual con la institución.
</t>
    </r>
    <r>
      <rPr>
        <b/>
        <sz val="10"/>
        <color theme="1"/>
        <rFont val="Arial"/>
        <family val="2"/>
      </rPr>
      <t>LÍNEA 8:</t>
    </r>
    <r>
      <rPr>
        <sz val="10"/>
        <color theme="1"/>
        <rFont val="Arial"/>
        <family val="2"/>
      </rPr>
      <t xml:space="preserve"> COMUNIDAD Y CULTURA INSTITUCIONAL - </t>
    </r>
    <r>
      <rPr>
        <b/>
        <sz val="10"/>
        <color theme="1"/>
        <rFont val="Arial"/>
        <family val="2"/>
      </rPr>
      <t>PROGRAMA:</t>
    </r>
    <r>
      <rPr>
        <sz val="10"/>
        <color theme="1"/>
        <rFont val="Arial"/>
        <family val="2"/>
      </rPr>
      <t xml:space="preserve"> PROMOCIÓN Y PREVENCIÓN EN SALUD
*Fortalecer el desarrollo de actividades de prevención de la enfermedad y de la promoción de los estilos de vida saludables y del autocuidado para estudiantes, docentes y personal administrativo.
*Desarrollar actividades de promoción en salud y prevención de la enfermedad que contribuyan al mejoramiento de la calidad de vida y a la formación integral de la comunidad Uteísta.
</t>
    </r>
    <r>
      <rPr>
        <b/>
        <sz val="10"/>
        <color theme="1"/>
        <rFont val="Arial"/>
        <family val="2"/>
      </rPr>
      <t>LÍNEA 8:</t>
    </r>
    <r>
      <rPr>
        <sz val="10"/>
        <color theme="1"/>
        <rFont val="Arial"/>
        <family val="2"/>
      </rPr>
      <t xml:space="preserve"> COMUNIDAD Y CULTURA INSTITUCIONAL - </t>
    </r>
    <r>
      <rPr>
        <b/>
        <sz val="10"/>
        <color theme="1"/>
        <rFont val="Arial"/>
        <family val="2"/>
      </rPr>
      <t>PROGRAMA:</t>
    </r>
    <r>
      <rPr>
        <sz val="10"/>
        <color theme="1"/>
        <rFont val="Arial"/>
        <family val="2"/>
      </rPr>
      <t xml:space="preserve"> ACTIVIDAD FÍSICA Y DEPORTE
*Desarrollar actividades de promoción de hábitos saludables y del fomento de la actividad física, el deporte y el adecuado uso del tiempo libre dirigido a los estudiantes, docentes y administrativos. 
*Crear espacios académicos y administrativos para garantizar la participación de la comunidad Uteísta en actividades de recreación y deporte.
*Crear alianzas que faciliten el acceso a infraestructura y personal especializado para el desarrollo de acciones conjuntas de bienestar entre instituciones.
</t>
    </r>
    <r>
      <rPr>
        <b/>
        <sz val="10"/>
        <color theme="1"/>
        <rFont val="Arial"/>
        <family val="2"/>
      </rPr>
      <t>LÍNEA 8:</t>
    </r>
    <r>
      <rPr>
        <sz val="10"/>
        <color theme="1"/>
        <rFont val="Arial"/>
        <family val="2"/>
      </rPr>
      <t xml:space="preserve"> COMUNIDAD Y CULTURA INSTITUCIONAL - </t>
    </r>
    <r>
      <rPr>
        <b/>
        <sz val="10"/>
        <color theme="1"/>
        <rFont val="Arial"/>
        <family val="2"/>
      </rPr>
      <t>PROGRAMA:</t>
    </r>
    <r>
      <rPr>
        <sz val="10"/>
        <color theme="1"/>
        <rFont val="Arial"/>
        <family val="2"/>
      </rPr>
      <t xml:space="preserve"> CULTURA Y PROMOCIÓN ARTÍSTICA
*Promover espacios de creación, intercambio, estimulación, sensibilización y apreciación de las diversas manifestaciones en arte y cultura entre la comunidad Uteísta.
*Desarrollar actividades libres que muestren las aptitudes artísticas y culturales de la comunidad institucional fomentando la construcción de la paz.</t>
    </r>
  </si>
  <si>
    <r>
      <rPr>
        <b/>
        <sz val="10"/>
        <color theme="1"/>
        <rFont val="Arial"/>
        <family val="2"/>
      </rPr>
      <t>LÍNEA 8:</t>
    </r>
    <r>
      <rPr>
        <sz val="10"/>
        <color theme="1"/>
        <rFont val="Arial"/>
        <family val="2"/>
      </rPr>
      <t xml:space="preserve"> COMUNIDAD Y CULTURA INSTITUCIONAL - </t>
    </r>
    <r>
      <rPr>
        <b/>
        <sz val="10"/>
        <color theme="1"/>
        <rFont val="Arial"/>
        <family val="2"/>
      </rPr>
      <t xml:space="preserve">PROGRAMA: </t>
    </r>
    <r>
      <rPr>
        <sz val="10"/>
        <color theme="1"/>
        <rFont val="Arial"/>
        <family val="2"/>
      </rPr>
      <t xml:space="preserve">DESARROLLO HUMANO INTEGRAL
*Establecer estrategias con apoyo de otras dependencias dirigidas a estudiantes con dificultades económicas, con el fin de contribuir al mejoramiento de la calidad de vida.
*Fomentar la capacidad de relacionarse y comunicarse dentro de la comunidad Uteísta, y así mismo desarrollar el sentido de pertenencia y compromiso individual con la institución.
</t>
    </r>
    <r>
      <rPr>
        <b/>
        <sz val="10"/>
        <color theme="1"/>
        <rFont val="Arial"/>
        <family val="2"/>
      </rPr>
      <t>LÍNEA 8:</t>
    </r>
    <r>
      <rPr>
        <sz val="10"/>
        <color theme="1"/>
        <rFont val="Arial"/>
        <family val="2"/>
      </rPr>
      <t xml:space="preserve"> COMUNIDAD Y CULTURA INSTITUCIONAL - </t>
    </r>
    <r>
      <rPr>
        <b/>
        <sz val="10"/>
        <color theme="1"/>
        <rFont val="Arial"/>
        <family val="2"/>
      </rPr>
      <t>PROGRAMA:</t>
    </r>
    <r>
      <rPr>
        <sz val="10"/>
        <color theme="1"/>
        <rFont val="Arial"/>
        <family val="2"/>
      </rPr>
      <t xml:space="preserve"> PROMOCIÓN Y PREVENCIÓN EN SALUD
*Fortalecer el desarrollo de actividades de prevención de la enfermedad y de la promoción de los estilos de vida saludables y del autocuidado para estudiantes, docentes y personal administrativo.
*Desarrollar actividades de promoción en salud y prevención de la enfermedad que contribuyan al mejoramiento de la calidad de vida y a la formación integral de la comunidad Uteísta.</t>
    </r>
  </si>
  <si>
    <r>
      <rPr>
        <b/>
        <sz val="10"/>
        <rFont val="Arial"/>
        <family val="2"/>
      </rPr>
      <t>LINEA 4</t>
    </r>
    <r>
      <rPr>
        <sz val="10"/>
        <rFont val="Arial"/>
        <family val="2"/>
      </rPr>
      <t xml:space="preserve">: ASEGURAMIENTO DE LA CALIDAD DE LA EDUCACIÓN -  </t>
    </r>
    <r>
      <rPr>
        <b/>
        <sz val="10"/>
        <rFont val="Arial"/>
        <family val="2"/>
      </rPr>
      <t>PROGRAMA:</t>
    </r>
    <r>
      <rPr>
        <sz val="10"/>
        <rFont val="Arial"/>
        <family val="2"/>
      </rPr>
      <t xml:space="preserve"> AUTOEVALUACIÓN Y AUTORREGULACIÓN
*Implementar el Sistema Interno de Aseguramiento de la Calidad en correspondencia con la normatividad vigente para programas académicos e instituciones de educación superior, de manera que, se unifiquen acciones semejantes, se precisen insumos, actividades y productos que cada proceso aporta a la institución y se evidencie el funcionamiento de las diferentes instancias que se interrelacionan para el aseguramiento y el mejoramiento permanente de la calidad de la institución.
*Actualizar el modelo institucional de autoevaluación y autorregulación de las UTS en correspondencia con la normatividad vigente para educación superior.
</t>
    </r>
    <r>
      <rPr>
        <b/>
        <sz val="10"/>
        <rFont val="Arial"/>
        <family val="2"/>
      </rPr>
      <t>LINEA 4</t>
    </r>
    <r>
      <rPr>
        <sz val="10"/>
        <rFont val="Arial"/>
        <family val="2"/>
      </rPr>
      <t xml:space="preserve">: ASEGURAMIENTO DE LA CALIDAD DE LA EDUCACIÓN - </t>
    </r>
    <r>
      <rPr>
        <b/>
        <sz val="10"/>
        <rFont val="Arial"/>
        <family val="2"/>
      </rPr>
      <t>PROGRAMA:</t>
    </r>
    <r>
      <rPr>
        <sz val="10"/>
        <rFont val="Arial"/>
        <family val="2"/>
      </rPr>
      <t xml:space="preserve"> GESTIÓN DE LA INFORMACIÓN ACADÉMICA        
Fortalecer los indicadores de impacto de los programas académicos mediante acciones derivadas de los procesos de autoevaluación que permitan optimizar los recursos, incrementar su calidad y consolidar la imagen institucional con una oferta académica pertinente y competitiva para la toma de decisiones en procesos de acreditación.</t>
    </r>
  </si>
  <si>
    <r>
      <rPr>
        <b/>
        <sz val="10"/>
        <color theme="1"/>
        <rFont val="Arial"/>
        <family val="2"/>
      </rPr>
      <t>LINEA 1:</t>
    </r>
    <r>
      <rPr>
        <sz val="10"/>
        <color theme="1"/>
        <rFont val="Arial"/>
        <family val="2"/>
      </rPr>
      <t xml:space="preserve"> EXCELENCIA ACADÉMICA - </t>
    </r>
    <r>
      <rPr>
        <b/>
        <sz val="10"/>
        <color theme="1"/>
        <rFont val="Arial"/>
        <family val="2"/>
      </rPr>
      <t>PROGRAMA:</t>
    </r>
    <r>
      <rPr>
        <sz val="10"/>
        <color theme="1"/>
        <rFont val="Arial"/>
        <family val="2"/>
      </rPr>
      <t xml:space="preserve"> ACADEMIA COMPETITIVA Y EFICIENTE             
*Fortalecer la evaluación curricular en los  criterios de pertinencia, congruencia, transcendencia y equidad de los programas académicos.
</t>
    </r>
    <r>
      <rPr>
        <b/>
        <sz val="10"/>
        <color theme="1"/>
        <rFont val="Arial"/>
        <family val="2"/>
      </rPr>
      <t>LINEA 1:</t>
    </r>
    <r>
      <rPr>
        <sz val="10"/>
        <color theme="1"/>
        <rFont val="Arial"/>
        <family val="2"/>
      </rPr>
      <t xml:space="preserve"> EXCELENCIA ACADÉMICA - </t>
    </r>
    <r>
      <rPr>
        <b/>
        <sz val="10"/>
        <color theme="1"/>
        <rFont val="Arial"/>
        <family val="2"/>
      </rPr>
      <t xml:space="preserve">PROGRAMA: </t>
    </r>
    <r>
      <rPr>
        <sz val="10"/>
        <color theme="1"/>
        <rFont val="Arial"/>
        <family val="2"/>
      </rPr>
      <t xml:space="preserve">EDUCACIÓN INCLUYENTE Y DE CALIDAD PARA TODOS        
*Participación de la comunidad académica en espacios de producción, difusión e intercambio de conocimientos disciplinares, pedagógicos y científicos, discusión académica sobre problemáticas sociales, culturales, económicas, tecnológicas entre otras.  
*Desarrollo de espacios reflexivos sobre una educación innovadora e inclusiva que dinamice la formación integral de los estudiantes. 
</t>
    </r>
    <r>
      <rPr>
        <b/>
        <sz val="10"/>
        <color theme="1"/>
        <rFont val="Arial"/>
        <family val="2"/>
      </rPr>
      <t>LINEA 1:</t>
    </r>
    <r>
      <rPr>
        <sz val="10"/>
        <color theme="1"/>
        <rFont val="Arial"/>
        <family val="2"/>
      </rPr>
      <t xml:space="preserve"> EXCELENCIA ACADÉMICA - </t>
    </r>
    <r>
      <rPr>
        <b/>
        <sz val="10"/>
        <color theme="1"/>
        <rFont val="Arial"/>
        <family val="2"/>
      </rPr>
      <t>PROGRAMA:</t>
    </r>
    <r>
      <rPr>
        <sz val="10"/>
        <color theme="1"/>
        <rFont val="Arial"/>
        <family val="2"/>
      </rPr>
      <t xml:space="preserve"> EL CURRÍCULO EN LA DINÁMICA EDUCATIVA        
*Fortalecer la articulación de manera sistémica de la ciencia, la tecnología, la innovación y la creatividad  o la educación en los procesos misionales de la Institución.
*Formular e Implementar estrategias de acompañamiento para el desarrollo de habilidades blandas y competencias para la vida, dirigidas a estudiantes, con el fin de promover el autoconocimiento, la capacidad de relacionarse y comunicarse asertivamente con los demás y el entorno.  
*Fomentar la internacionalización del currículo en función de la doble titulación.
</t>
    </r>
    <r>
      <rPr>
        <b/>
        <sz val="10"/>
        <color theme="1"/>
        <rFont val="Arial"/>
        <family val="2"/>
      </rPr>
      <t>LINEA 5:</t>
    </r>
    <r>
      <rPr>
        <sz val="10"/>
        <color theme="1"/>
        <rFont val="Arial"/>
        <family val="2"/>
      </rPr>
      <t xml:space="preserve"> INNOVACIÓN Y PRODUCTIVIDAD - </t>
    </r>
    <r>
      <rPr>
        <b/>
        <sz val="10"/>
        <color theme="1"/>
        <rFont val="Arial"/>
        <family val="2"/>
      </rPr>
      <t>PROGRAMA:</t>
    </r>
    <r>
      <rPr>
        <sz val="10"/>
        <color theme="1"/>
        <rFont val="Arial"/>
        <family val="2"/>
      </rPr>
      <t xml:space="preserve"> INNOVACIÓN PEDAGÓGICA 
*Ejecutar procesos de innovación educativa, dentro y fuera del aula, en uso de tecnologías (Educación a Distancia, B-Learning, E-Learning), investigación aplicada en los procesos de enseñanza y aprendizaje, mecanismos de evaluación y autoaprendizaje. 
*Promover el uso de herramientas digitales para la formación de personas en situación de discapacidad. </t>
    </r>
  </si>
  <si>
    <r>
      <rPr>
        <b/>
        <sz val="10"/>
        <rFont val="Arial"/>
        <family val="2"/>
      </rPr>
      <t>LINEA 10:</t>
    </r>
    <r>
      <rPr>
        <sz val="10"/>
        <rFont val="Arial"/>
        <family val="2"/>
      </rPr>
      <t xml:space="preserve"> GOBERNABILIDAD Y GOBERNANZA - </t>
    </r>
    <r>
      <rPr>
        <b/>
        <sz val="10"/>
        <rFont val="Arial"/>
        <family val="2"/>
      </rPr>
      <t>PROGRAMA:</t>
    </r>
    <r>
      <rPr>
        <sz val="10"/>
        <rFont val="Arial"/>
        <family val="2"/>
      </rPr>
      <t xml:space="preserve"> CULTURA ORGANIZACIONAL Y DESARROLLO DEL TALENTO HUMANO
*Fortalecer la arquitectura institucional que soporta las estrategias, planes y actividades propias del quehacer institucional para lograr articulación entre los diferentes procesos dando cumplimiento a las labores misionales.
</t>
    </r>
    <r>
      <rPr>
        <b/>
        <sz val="10"/>
        <rFont val="Arial"/>
        <family val="2"/>
      </rPr>
      <t>LINEA 10:</t>
    </r>
    <r>
      <rPr>
        <sz val="10"/>
        <rFont val="Arial"/>
        <family val="2"/>
      </rPr>
      <t xml:space="preserve"> GOBERNABILIDAD Y GOBERNANZA - </t>
    </r>
    <r>
      <rPr>
        <b/>
        <sz val="10"/>
        <rFont val="Arial"/>
        <family val="2"/>
      </rPr>
      <t>PROGRAMA:</t>
    </r>
    <r>
      <rPr>
        <sz val="10"/>
        <rFont val="Arial"/>
        <family val="2"/>
      </rPr>
      <t xml:space="preserve"> GESTIÓN INSTITUCIONAL
*Fortalecer el modelo integrado de planeación y gestión con el objeto de transformar las UTS en una institución flexible, eficiente y efectiva.
</t>
    </r>
    <r>
      <rPr>
        <b/>
        <sz val="10"/>
        <rFont val="Arial"/>
        <family val="2"/>
      </rPr>
      <t>LINEA 10:</t>
    </r>
    <r>
      <rPr>
        <sz val="10"/>
        <rFont val="Arial"/>
        <family val="2"/>
      </rPr>
      <t xml:space="preserve"> GOBERNABILIDAD Y GOBERNANZA - </t>
    </r>
    <r>
      <rPr>
        <b/>
        <sz val="10"/>
        <rFont val="Arial"/>
        <family val="2"/>
      </rPr>
      <t xml:space="preserve">PROGRAMA: </t>
    </r>
    <r>
      <rPr>
        <sz val="10"/>
        <rFont val="Arial"/>
        <family val="2"/>
      </rPr>
      <t xml:space="preserve">CULTURA ORGANIZACIONAL Y DESARROLLO DEL TALENTO HUMANO
*Estructurar procesos sistémicos para ser dinámicos y flexibles y evitar la complejidad de trámites.
</t>
    </r>
    <r>
      <rPr>
        <b/>
        <sz val="10"/>
        <rFont val="Arial"/>
        <family val="2"/>
      </rPr>
      <t xml:space="preserve">
LINEA 10:</t>
    </r>
    <r>
      <rPr>
        <sz val="10"/>
        <rFont val="Arial"/>
        <family val="2"/>
      </rPr>
      <t xml:space="preserve"> GOBERNABILIDAD Y GOBERNANZA - </t>
    </r>
    <r>
      <rPr>
        <b/>
        <sz val="10"/>
        <rFont val="Arial"/>
        <family val="2"/>
      </rPr>
      <t>PROGRAMA:</t>
    </r>
    <r>
      <rPr>
        <sz val="10"/>
        <rFont val="Arial"/>
        <family val="2"/>
      </rPr>
      <t xml:space="preserve"> REPRESENTATIVIDAD EFECTIVA
*Fortalecer la representación de estudiantes, docentes, administrativos y graduados en el modelo de gobernanza de las UTS proporcionándoles  orientación o capacitación en los procesos institucionales y tendencias nacionales sobre educación.
</t>
    </r>
    <r>
      <rPr>
        <b/>
        <sz val="10"/>
        <rFont val="Arial"/>
        <family val="2"/>
      </rPr>
      <t>LINEA 10:</t>
    </r>
    <r>
      <rPr>
        <sz val="10"/>
        <rFont val="Arial"/>
        <family val="2"/>
      </rPr>
      <t xml:space="preserve"> GOBERNABILIDAD Y GOBERNANZA - </t>
    </r>
    <r>
      <rPr>
        <b/>
        <sz val="10"/>
        <rFont val="Arial"/>
        <family val="2"/>
      </rPr>
      <t>PROGRAMA:</t>
    </r>
    <r>
      <rPr>
        <sz val="10"/>
        <rFont val="Arial"/>
        <family val="2"/>
      </rPr>
      <t xml:space="preserve"> GOBIERNO, TRANSPARENCIA Y PARTICIPACIÓN        
Fortalecer lineamientos de transparencia, con el fin de informar y explicar los avances y resultados de la gestión realizada a través de un diálogo público en el cual participe cada uno de los líderes de los procesos, como productores de la información en sus diferentes niveles: estratégicos, misionales y de apoyo.
</t>
    </r>
    <r>
      <rPr>
        <b/>
        <sz val="10"/>
        <rFont val="Arial"/>
        <family val="2"/>
      </rPr>
      <t>LINEA 12:</t>
    </r>
    <r>
      <rPr>
        <sz val="10"/>
        <rFont val="Arial"/>
        <family val="2"/>
      </rPr>
      <t xml:space="preserve"> GESTIÓN INTEGRAL INSTITUCIONAL - </t>
    </r>
    <r>
      <rPr>
        <b/>
        <sz val="10"/>
        <rFont val="Arial"/>
        <family val="2"/>
      </rPr>
      <t xml:space="preserve">PROGRAMA: </t>
    </r>
    <r>
      <rPr>
        <sz val="10"/>
        <rFont val="Arial"/>
        <family val="2"/>
      </rPr>
      <t xml:space="preserve">SISTEMAS INTEGRADOS DE GESTIÓN
*Implementar el  programa de gestión documental y el plan institucional de archivo.
</t>
    </r>
    <r>
      <rPr>
        <b/>
        <sz val="10"/>
        <rFont val="Arial"/>
        <family val="2"/>
      </rPr>
      <t>LINEA 12:</t>
    </r>
    <r>
      <rPr>
        <sz val="10"/>
        <rFont val="Arial"/>
        <family val="2"/>
      </rPr>
      <t xml:space="preserve"> GESTIÓN INTEGRAL INSTITUCIONAL - </t>
    </r>
    <r>
      <rPr>
        <b/>
        <sz val="10"/>
        <rFont val="Arial"/>
        <family val="2"/>
      </rPr>
      <t xml:space="preserve">PROGRAMA: </t>
    </r>
    <r>
      <rPr>
        <sz val="10"/>
        <rFont val="Arial"/>
        <family val="2"/>
      </rPr>
      <t xml:space="preserve">PLANEACIÓN Y GESTIÓN
*Actualizar de forma continua y articulada los indicadores de gestión de los procesos institucionales para la toma de decisiones y rendición de cuentas.
</t>
    </r>
    <r>
      <rPr>
        <b/>
        <sz val="10"/>
        <rFont val="Arial"/>
        <family val="2"/>
      </rPr>
      <t>LINEA 12:</t>
    </r>
    <r>
      <rPr>
        <sz val="10"/>
        <rFont val="Arial"/>
        <family val="2"/>
      </rPr>
      <t xml:space="preserve"> GESTIÓN INTEGRAL INSTITUCIONAL - </t>
    </r>
    <r>
      <rPr>
        <b/>
        <sz val="10"/>
        <rFont val="Arial"/>
        <family val="2"/>
      </rPr>
      <t xml:space="preserve">PROGRAMA: </t>
    </r>
    <r>
      <rPr>
        <sz val="10"/>
        <rFont val="Arial"/>
        <family val="2"/>
      </rPr>
      <t>SEGUIMIENTO Y CONTROL
*Fortalecer instrumentos y procedimientos de medición y evaluación de  resultados de  los procesos misionales y administrativos.</t>
    </r>
    <r>
      <rPr>
        <b/>
        <sz val="10"/>
        <rFont val="Arial"/>
        <family val="2"/>
      </rPr>
      <t/>
    </r>
  </si>
  <si>
    <r>
      <rPr>
        <b/>
        <sz val="10"/>
        <rFont val="Arial"/>
        <family val="2"/>
      </rPr>
      <t>LINEA 1</t>
    </r>
    <r>
      <rPr>
        <sz val="10"/>
        <rFont val="Arial"/>
        <family val="2"/>
      </rPr>
      <t xml:space="preserve">: EXCELENCIA ACADÉMICA - </t>
    </r>
    <r>
      <rPr>
        <b/>
        <sz val="10"/>
        <rFont val="Arial"/>
        <family val="2"/>
      </rPr>
      <t>PROGRAMA:</t>
    </r>
    <r>
      <rPr>
        <sz val="10"/>
        <rFont val="Arial"/>
        <family val="2"/>
      </rPr>
      <t xml:space="preserve"> VINCULACIÓN Y PERFECCIONAMIENTO DOCENTE        
*Fortalecer el Plan de Capacitación Docente UTS en los saberes pedagógicos, disciplinares y multidisciplinares del personal académico:  diversidad e inclusión, interculturalidad, enfoque de género, mediaciones pedagógicas a través de TIC para personas en situación de discapacidad, innovación educativa, formación por competencias y resultados de aprendizajes. 
</t>
    </r>
    <r>
      <rPr>
        <b/>
        <sz val="10"/>
        <rFont val="Arial"/>
        <family val="2"/>
      </rPr>
      <t>LINEA 10:</t>
    </r>
    <r>
      <rPr>
        <sz val="10"/>
        <rFont val="Arial"/>
        <family val="2"/>
      </rPr>
      <t xml:space="preserve"> GOBERNABILIDAD Y GOBERNANZA - </t>
    </r>
    <r>
      <rPr>
        <b/>
        <sz val="10"/>
        <rFont val="Arial"/>
        <family val="2"/>
      </rPr>
      <t xml:space="preserve">PROGRAMA: </t>
    </r>
    <r>
      <rPr>
        <sz val="10"/>
        <rFont val="Arial"/>
        <family val="2"/>
      </rPr>
      <t xml:space="preserve">CULTURA ORGANIZACIONAL Y DESARROLLO DEL TALENTO HUMANO                
*Fortalecer el plan de capacitación para la comunidad Uteísta que incluya temáticas de diversidad e inclusión, enfoque de género, equidad, democracia, construcción de paz, resolución de conflictos, entre otras.
</t>
    </r>
    <r>
      <rPr>
        <b/>
        <sz val="10"/>
        <rFont val="Arial"/>
        <family val="2"/>
      </rPr>
      <t xml:space="preserve">
LINEA 10:</t>
    </r>
    <r>
      <rPr>
        <sz val="10"/>
        <rFont val="Arial"/>
        <family val="2"/>
      </rPr>
      <t xml:space="preserve"> GOBERNABILIDAD Y GOBERNANZA - </t>
    </r>
    <r>
      <rPr>
        <b/>
        <sz val="10"/>
        <rFont val="Arial"/>
        <family val="2"/>
      </rPr>
      <t xml:space="preserve">PROGRAMA: </t>
    </r>
    <r>
      <rPr>
        <sz val="10"/>
        <rFont val="Arial"/>
        <family val="2"/>
      </rPr>
      <t>GOBIERNO, TRANSPARENCIA Y PARTICIPACIÓN        
*Generar espacios y encuentros presenciales y virtuales para lograr una efectiva apropiación del código de integridad institucional.</t>
    </r>
  </si>
  <si>
    <r>
      <rPr>
        <b/>
        <sz val="10"/>
        <rFont val="Arial"/>
        <family val="2"/>
      </rPr>
      <t>LÍNEA 3:</t>
    </r>
    <r>
      <rPr>
        <sz val="10"/>
        <rFont val="Arial"/>
        <family val="2"/>
      </rPr>
      <t xml:space="preserve"> EXTENSIÓN Y GESTIÓN SOCIAL - </t>
    </r>
    <r>
      <rPr>
        <b/>
        <sz val="10"/>
        <rFont val="Arial"/>
        <family val="2"/>
      </rPr>
      <t xml:space="preserve">PROGRAMA </t>
    </r>
    <r>
      <rPr>
        <sz val="10"/>
        <rFont val="Arial"/>
        <family val="2"/>
      </rPr>
      <t>SEGUIMIENTO Y ACOMPAÑAMIENTO A GRADUADOS        
*Implementar planes y programas para  el seguimiento, participación y actualización de los graduados UTS.
*Desarrollar estudios para determinar el impacto de los graduados de la institución para facilitar el seguimiento y contacto</t>
    </r>
  </si>
  <si>
    <r>
      <rPr>
        <b/>
        <sz val="10"/>
        <color theme="1"/>
        <rFont val="Arial"/>
        <family val="2"/>
      </rPr>
      <t xml:space="preserve">LINEA 7: </t>
    </r>
    <r>
      <rPr>
        <sz val="10"/>
        <color theme="1"/>
        <rFont val="Arial"/>
        <family val="2"/>
      </rPr>
      <t xml:space="preserve">INTERNACIONALIZACIÓN, VISIBILIDAD E IMPACTO - </t>
    </r>
    <r>
      <rPr>
        <b/>
        <sz val="10"/>
        <color theme="1"/>
        <rFont val="Arial"/>
        <family val="2"/>
      </rPr>
      <t xml:space="preserve">PROGRAMA  </t>
    </r>
    <r>
      <rPr>
        <sz val="10"/>
        <color theme="1"/>
        <rFont val="Arial"/>
        <family val="2"/>
      </rPr>
      <t>MOVILIDAD E INTERACCIÓN CON EL ENTORNO        
*Fortalecer a las UTS en movilidad e interacción con el entorno, nacional e internacional, en relación a la participación en eventos y actividades de carácter misional.</t>
    </r>
  </si>
  <si>
    <r>
      <rPr>
        <b/>
        <sz val="10"/>
        <color theme="1"/>
        <rFont val="Arial"/>
        <family val="2"/>
      </rPr>
      <t>LINEA 7:</t>
    </r>
    <r>
      <rPr>
        <sz val="10"/>
        <color theme="1"/>
        <rFont val="Arial"/>
        <family val="2"/>
      </rPr>
      <t xml:space="preserve"> INTERNACIONALIZACIÓN, VISIBILIDAD E IMPACTO - </t>
    </r>
    <r>
      <rPr>
        <b/>
        <sz val="10"/>
        <color theme="1"/>
        <rFont val="Arial"/>
        <family val="2"/>
      </rPr>
      <t>PROGRAMA</t>
    </r>
    <r>
      <rPr>
        <sz val="10"/>
        <color theme="1"/>
        <rFont val="Arial"/>
        <family val="2"/>
      </rPr>
      <t xml:space="preserve">  MULTILINGÜISMO Y MULTICULTURALIDAD        
*Implementar estrategias y mecanismos que faciliten el desarrollo de habilidades comunicativas y sociales en diversas lenguas y culturas para facilitar el intercambio nacional e internacional.
</t>
    </r>
    <r>
      <rPr>
        <b/>
        <sz val="10"/>
        <color theme="1"/>
        <rFont val="Arial"/>
        <family val="2"/>
      </rPr>
      <t xml:space="preserve">
LINEA 9</t>
    </r>
    <r>
      <rPr>
        <sz val="10"/>
        <color theme="1"/>
        <rFont val="Arial"/>
        <family val="2"/>
      </rPr>
      <t xml:space="preserve">: DIVERSIDAD E INCLUSIÓN - </t>
    </r>
    <r>
      <rPr>
        <b/>
        <sz val="10"/>
        <color theme="1"/>
        <rFont val="Arial"/>
        <family val="2"/>
      </rPr>
      <t xml:space="preserve">PROGRAMA </t>
    </r>
    <r>
      <rPr>
        <sz val="10"/>
        <color theme="1"/>
        <rFont val="Arial"/>
        <family val="2"/>
      </rPr>
      <t xml:space="preserve"> MULTICULTURALIDAD SIN DISTINCIÓN        
*Promover el respeto a la individualidad del educando y la interculturalidad de los mismos.
*Diseñar e implementar programas de reconocimiento de la interculturalidad y el respeto por el otro.</t>
    </r>
  </si>
  <si>
    <r>
      <rPr>
        <b/>
        <sz val="10"/>
        <color theme="1"/>
        <rFont val="Arial"/>
        <family val="2"/>
      </rPr>
      <t>LINEA 9:</t>
    </r>
    <r>
      <rPr>
        <sz val="10"/>
        <color theme="1"/>
        <rFont val="Arial"/>
        <family val="2"/>
      </rPr>
      <t xml:space="preserve"> DIVERSIDAD E INCLUSIÓN - </t>
    </r>
    <r>
      <rPr>
        <b/>
        <sz val="10"/>
        <color theme="1"/>
        <rFont val="Arial"/>
        <family val="2"/>
      </rPr>
      <t xml:space="preserve">PROGRAMA </t>
    </r>
    <r>
      <rPr>
        <sz val="10"/>
        <color theme="1"/>
        <rFont val="Arial"/>
        <family val="2"/>
      </rPr>
      <t xml:space="preserve"> EQUIDAD, GÉNERO Y DIVERSIDAD EN EDUCACIÓN
*Desarrollar acciones de sensibilización y concientización en asuntos de género, equidad, diversidad e inclusión para la comunidad Uteísta con el apoyo y participación de grupos de interés y entidades externas aliadas.
*Fortalecer  estrategias para la prevención y atención de violencias relacionadas con las diferencias de género.
*Diseño e Implementación de un plan de acción para brindar acompañamiento en  procesos de educación inclusiva</t>
    </r>
  </si>
  <si>
    <r>
      <rPr>
        <b/>
        <sz val="10"/>
        <color theme="1"/>
        <rFont val="Arial"/>
        <family val="2"/>
      </rPr>
      <t>LINEA 11:</t>
    </r>
    <r>
      <rPr>
        <sz val="10"/>
        <color theme="1"/>
        <rFont val="Arial"/>
        <family val="2"/>
      </rPr>
      <t xml:space="preserve"> DESARROLLO, GESTIÓN Y SOSTENIBILIDAD - </t>
    </r>
    <r>
      <rPr>
        <b/>
        <sz val="10"/>
        <color theme="1"/>
        <rFont val="Arial"/>
        <family val="2"/>
      </rPr>
      <t>PROGRAMA:</t>
    </r>
    <r>
      <rPr>
        <sz val="10"/>
        <color theme="1"/>
        <rFont val="Arial"/>
        <family val="2"/>
      </rPr>
      <t xml:space="preserve"> GESTIÓN, COMPROMISO Y SOSTENIBILIDAD AMBIENTAL        
*Implementar el plan de sostenibilidad ambiental con todos los actores de la comunidad Uteísta, de forma que se asuma el reto para fomentar la cultura verde en la institución en procura de lograr espacios amigables con el medio ambiente.</t>
    </r>
  </si>
  <si>
    <r>
      <rPr>
        <b/>
        <sz val="10"/>
        <color theme="1"/>
        <rFont val="Arial"/>
        <family val="2"/>
      </rPr>
      <t>LINEA 11:</t>
    </r>
    <r>
      <rPr>
        <sz val="10"/>
        <color theme="1"/>
        <rFont val="Arial"/>
        <family val="2"/>
      </rPr>
      <t xml:space="preserve"> DESARROLLO, GESTIÓN Y SOSTENIBILIDAD - </t>
    </r>
    <r>
      <rPr>
        <b/>
        <sz val="10"/>
        <color theme="1"/>
        <rFont val="Arial"/>
        <family val="2"/>
      </rPr>
      <t>PROGRAMA:</t>
    </r>
    <r>
      <rPr>
        <sz val="10"/>
        <color theme="1"/>
        <rFont val="Arial"/>
        <family val="2"/>
      </rPr>
      <t xml:space="preserve"> EFICIENCIA Y SOSTENIBILIDAD FINANCIERA        
*Formular e implementar un plan de sostenibilidad financiera, que proyecte una estabilidad presupuestal en el mediano y largo plazo, capaz de financiar compromisos académicos, investigativos y administrativos; de gastos presentes y futuros bajo el contexto del déficit y la deuda pública. </t>
    </r>
  </si>
  <si>
    <r>
      <rPr>
        <b/>
        <sz val="10"/>
        <color theme="1"/>
        <rFont val="Arial"/>
        <family val="2"/>
      </rPr>
      <t>LINEA 4:</t>
    </r>
    <r>
      <rPr>
        <sz val="10"/>
        <color theme="1"/>
        <rFont val="Arial"/>
        <family val="2"/>
      </rPr>
      <t xml:space="preserve"> ASEGURAMIENTO DE LA CALIDAD DE LA EDUCACIÓN -  </t>
    </r>
    <r>
      <rPr>
        <b/>
        <sz val="10"/>
        <color theme="1"/>
        <rFont val="Arial"/>
        <family val="2"/>
      </rPr>
      <t xml:space="preserve">PROGRAMA: </t>
    </r>
    <r>
      <rPr>
        <sz val="10"/>
        <color theme="1"/>
        <rFont val="Arial"/>
        <family val="2"/>
      </rPr>
      <t>AUTOEVALUACIÓN Y AUTORREGULACIÓN
*Implementar el Sistema Interno de Aseguramiento de la Calidad en correspondencia con la normatividad vigente para programas académicos e instituciones de educación superior, de manera que, se unifiquen acciones semejantes, se precisen insumos, actividades y productos que cada proceso aporta a la institución y se evidencie el funcionamiento de las diferentes instancias que se interrelacionan para el aseguramiento y el mejoramiento permanente de la calidad de la institución.
*Actualizar el modelo institucional de autoevaluación y autorregulación de las UTS en correspondencia con la normatividad vigente para educación superior.</t>
    </r>
  </si>
  <si>
    <r>
      <rPr>
        <b/>
        <sz val="10"/>
        <color theme="1"/>
        <rFont val="Arial"/>
        <family val="2"/>
      </rPr>
      <t>LINEA 10:</t>
    </r>
    <r>
      <rPr>
        <sz val="10"/>
        <color theme="1"/>
        <rFont val="Arial"/>
        <family val="2"/>
      </rPr>
      <t xml:space="preserve"> GOBERNABILIDAD Y GOBERNANZA - </t>
    </r>
    <r>
      <rPr>
        <b/>
        <sz val="10"/>
        <color theme="1"/>
        <rFont val="Arial"/>
        <family val="2"/>
      </rPr>
      <t>PROGRAMA</t>
    </r>
    <r>
      <rPr>
        <sz val="10"/>
        <color theme="1"/>
        <rFont val="Arial"/>
        <family val="2"/>
      </rPr>
      <t xml:space="preserve"> CULTURA ORGANIZACIONAL Y DESARROLLO DEL TALENTO HUMANO        
*Formular e implementar un plan de sostenibilidad social que promueva el comportamiento respetuoso, buenas prácticas en las relaciones con usuarios y proveedores, fomentando acciones que contribuyan con la inclusión, la equidad de género, la empleabilidad y la calidad de vida de la comunidad institucional.        
</t>
    </r>
    <r>
      <rPr>
        <b/>
        <sz val="10"/>
        <color theme="1"/>
        <rFont val="Arial"/>
        <family val="2"/>
      </rPr>
      <t>LINEA 11:</t>
    </r>
    <r>
      <rPr>
        <sz val="10"/>
        <color theme="1"/>
        <rFont val="Arial"/>
        <family val="2"/>
      </rPr>
      <t xml:space="preserve"> DESARROLLO, GESTIÓN Y SOSTENIBILIDAD - P</t>
    </r>
    <r>
      <rPr>
        <b/>
        <sz val="10"/>
        <color theme="1"/>
        <rFont val="Arial"/>
        <family val="2"/>
      </rPr>
      <t>ROGRAMA</t>
    </r>
    <r>
      <rPr>
        <sz val="10"/>
        <color theme="1"/>
        <rFont val="Arial"/>
        <family val="2"/>
      </rPr>
      <t xml:space="preserve"> RESPONSABILIDAD Y SOSTENIBILIDAD  SOCIAL
*Fortalecer el bienestar social  y el desarrollo integral en correspondencia con el modelo de gobernanza Uteísta, extendida a la comunidad Institucional.</t>
    </r>
  </si>
  <si>
    <r>
      <rPr>
        <b/>
        <sz val="10"/>
        <color theme="1"/>
        <rFont val="Arial"/>
        <family val="2"/>
      </rPr>
      <t>LINEA 1:</t>
    </r>
    <r>
      <rPr>
        <sz val="10"/>
        <color theme="1"/>
        <rFont val="Arial"/>
        <family val="2"/>
      </rPr>
      <t xml:space="preserve"> EXCELENCIA ACADÉMICA - </t>
    </r>
    <r>
      <rPr>
        <b/>
        <sz val="10"/>
        <color theme="1"/>
        <rFont val="Arial"/>
        <family val="2"/>
      </rPr>
      <t>PROGRAMA:</t>
    </r>
    <r>
      <rPr>
        <sz val="10"/>
        <color theme="1"/>
        <rFont val="Arial"/>
        <family val="2"/>
      </rPr>
      <t xml:space="preserve"> ACADEMIA COMPETITIVA Y EFICIENTE             
*Fortalecer la evaluación curricular en los  criterios de pertinencia, congruencia, transcendencia y equidad de los programas académicos.
</t>
    </r>
    <r>
      <rPr>
        <b/>
        <sz val="10"/>
        <color theme="1"/>
        <rFont val="Arial"/>
        <family val="2"/>
      </rPr>
      <t>LINEA 1:</t>
    </r>
    <r>
      <rPr>
        <sz val="10"/>
        <color theme="1"/>
        <rFont val="Arial"/>
        <family val="2"/>
      </rPr>
      <t xml:space="preserve"> EXCELENCIA ACADÉMICA - </t>
    </r>
    <r>
      <rPr>
        <b/>
        <sz val="10"/>
        <color theme="1"/>
        <rFont val="Arial"/>
        <family val="2"/>
      </rPr>
      <t>PROGRAMA:</t>
    </r>
    <r>
      <rPr>
        <sz val="10"/>
        <color theme="1"/>
        <rFont val="Arial"/>
        <family val="2"/>
      </rPr>
      <t xml:space="preserve"> EDUCACIÓN INCLUYENTE Y DE CALIDAD PARA TODOS        
*Participación de la comunidad académica en espacios de producción, difusión e intercambio de conocimientos disciplinares, pedagógicos y científicos, discusión académica sobre problemáticas sociales, culturales, económicas, tecnológicas entre otras.  
*Desarrollo de espacios reflexivos sobre una educación innovadora e inclusiva que dinamice la formación integral de los estudiantes. 
</t>
    </r>
    <r>
      <rPr>
        <b/>
        <sz val="10"/>
        <color theme="1"/>
        <rFont val="Arial"/>
        <family val="2"/>
      </rPr>
      <t>LINEA 1</t>
    </r>
    <r>
      <rPr>
        <sz val="10"/>
        <color theme="1"/>
        <rFont val="Arial"/>
        <family val="2"/>
      </rPr>
      <t xml:space="preserve">: EXCELENCIA ACADÉMICA - </t>
    </r>
    <r>
      <rPr>
        <b/>
        <sz val="10"/>
        <color theme="1"/>
        <rFont val="Arial"/>
        <family val="2"/>
      </rPr>
      <t xml:space="preserve">PROGRAMA: </t>
    </r>
    <r>
      <rPr>
        <sz val="10"/>
        <color theme="1"/>
        <rFont val="Arial"/>
        <family val="2"/>
      </rPr>
      <t xml:space="preserve">EL CURRÍCULO EN LA DINÁMICA EDUCATIVA        
*Fortalecer la articulación de manera sistémica de la ciencia, la tecnología, la innovación y la creatividad  o la educación en los procesos misionales de la Institución.
*Formular e Implementar estrategias de acompañamiento para el desarrollo de habilidades blandas y competencias para la vida, dirigidas a estudiantes, con el fin de promover el autoconocimiento, la capacidad de relacionarse y comunicarse asertivamente con los demás y el entorno.  
*Fomentar la internacionalización del currículo en función de la doble titulación.
</t>
    </r>
    <r>
      <rPr>
        <b/>
        <sz val="10"/>
        <color theme="1"/>
        <rFont val="Arial"/>
        <family val="2"/>
      </rPr>
      <t>LINEA 5:</t>
    </r>
    <r>
      <rPr>
        <sz val="10"/>
        <color theme="1"/>
        <rFont val="Arial"/>
        <family val="2"/>
      </rPr>
      <t xml:space="preserve"> INNOVACIÓN Y PRODUCTIVIDAD - </t>
    </r>
    <r>
      <rPr>
        <b/>
        <sz val="10"/>
        <color theme="1"/>
        <rFont val="Arial"/>
        <family val="2"/>
      </rPr>
      <t>PROGRAMA:</t>
    </r>
    <r>
      <rPr>
        <sz val="10"/>
        <color theme="1"/>
        <rFont val="Arial"/>
        <family val="2"/>
      </rPr>
      <t xml:space="preserve"> INNOVACIÓN EN INVESTIGACIÓN 
*Implementar programas de cultura de innovación, apropiación y transferencia de conocimiento y tecnología.
*Generar innovaciones a nivel pedagógico, organizacional, social, creación artística y cultural en procesos y en productos. 
*Desarrollar laboratorios de ideación, pruebas de concepto y de UX (Usabilidad y Accesibilidad).
</t>
    </r>
    <r>
      <rPr>
        <b/>
        <sz val="10"/>
        <color theme="1"/>
        <rFont val="Arial"/>
        <family val="2"/>
      </rPr>
      <t xml:space="preserve">
LINEA 5:</t>
    </r>
    <r>
      <rPr>
        <sz val="10"/>
        <color theme="1"/>
        <rFont val="Arial"/>
        <family val="2"/>
      </rPr>
      <t xml:space="preserve"> INNOVACIÓN Y PRODUCTIVIDAD - </t>
    </r>
    <r>
      <rPr>
        <b/>
        <sz val="10"/>
        <color theme="1"/>
        <rFont val="Arial"/>
        <family val="2"/>
      </rPr>
      <t>PROGRAMA:</t>
    </r>
    <r>
      <rPr>
        <sz val="10"/>
        <color theme="1"/>
        <rFont val="Arial"/>
        <family val="2"/>
      </rPr>
      <t xml:space="preserve"> INNOVACIÓN PEDAGÓGICA 
*Ejecutar procesos de innovación educativa, dentro y fuera del aula, en uso de tecnologías (Educación a Distancia, B-Learning, E-Learning), investigación aplicada en los procesos de enseñanza y aprendizaje, mecanismos de evaluación y autoaprendizaje. 
*Promover el uso de herramientas digitales para la formación de personas en situación de discapacidad. </t>
    </r>
  </si>
  <si>
    <r>
      <rPr>
        <b/>
        <sz val="10"/>
        <color theme="1"/>
        <rFont val="Arial"/>
        <family val="2"/>
      </rPr>
      <t>LINEA 10:</t>
    </r>
    <r>
      <rPr>
        <sz val="10"/>
        <color theme="1"/>
        <rFont val="Arial"/>
        <family val="2"/>
      </rPr>
      <t xml:space="preserve"> GOBERNABILIDAD Y GOBERNANZA - </t>
    </r>
    <r>
      <rPr>
        <b/>
        <sz val="10"/>
        <color theme="1"/>
        <rFont val="Arial"/>
        <family val="2"/>
      </rPr>
      <t>PROGRAMA:</t>
    </r>
    <r>
      <rPr>
        <sz val="10"/>
        <color theme="1"/>
        <rFont val="Arial"/>
        <family val="2"/>
      </rPr>
      <t xml:space="preserve"> CULTURA ORGANIZACIONAL Y DESARROLLO DEL TALENTO HUMANO
*Fortalecer la arquitectura institucional que soporta las estrategias, planes y actividades propias del quehacer institucional para lograr articulación entre los diferentes procesos dando cumplimiento a las labores misionales.
*Estructurar procesos sistémicos para ser dinámicos y flexibles y evitar la complejidad de trámites.
</t>
    </r>
    <r>
      <rPr>
        <b/>
        <sz val="10"/>
        <color theme="1"/>
        <rFont val="Arial"/>
        <family val="2"/>
      </rPr>
      <t xml:space="preserve">
LINEA 10:</t>
    </r>
    <r>
      <rPr>
        <sz val="10"/>
        <color theme="1"/>
        <rFont val="Arial"/>
        <family val="2"/>
      </rPr>
      <t xml:space="preserve"> GOBERNABILIDAD Y GOBERNANZA - </t>
    </r>
    <r>
      <rPr>
        <b/>
        <sz val="10"/>
        <color theme="1"/>
        <rFont val="Arial"/>
        <family val="2"/>
      </rPr>
      <t>PROGRAMA:</t>
    </r>
    <r>
      <rPr>
        <sz val="10"/>
        <color theme="1"/>
        <rFont val="Arial"/>
        <family val="2"/>
      </rPr>
      <t xml:space="preserve"> GESTIÓN INSTITUCIONAL
*Fortalecer el modelo integrado de planeación y gestión con el objeto de transformar las UTS en una institución flexible, eficiente y efectiva.
</t>
    </r>
    <r>
      <rPr>
        <b/>
        <sz val="10"/>
        <color theme="1"/>
        <rFont val="Arial"/>
        <family val="2"/>
      </rPr>
      <t>LINEA 10:</t>
    </r>
    <r>
      <rPr>
        <sz val="10"/>
        <color theme="1"/>
        <rFont val="Arial"/>
        <family val="2"/>
      </rPr>
      <t xml:space="preserve"> GOBERNABILIDAD Y GOBERNANZA - </t>
    </r>
    <r>
      <rPr>
        <b/>
        <sz val="10"/>
        <color theme="1"/>
        <rFont val="Arial"/>
        <family val="2"/>
      </rPr>
      <t xml:space="preserve">PROGRAMA: </t>
    </r>
    <r>
      <rPr>
        <sz val="10"/>
        <color theme="1"/>
        <rFont val="Arial"/>
        <family val="2"/>
      </rPr>
      <t xml:space="preserve">REPRESENTATIVIDAD EFECTIVA
*Fortalecer la representación de estudiantes, docentes, administrativos y graduados en el modelo de gobernanza de las UTS proporcionándoles  orientación o capacitación en los procesos institucionales y tendencias nacionales sobre educación.
</t>
    </r>
    <r>
      <rPr>
        <b/>
        <sz val="10"/>
        <color theme="1"/>
        <rFont val="Arial"/>
        <family val="2"/>
      </rPr>
      <t>LINEA 10:</t>
    </r>
    <r>
      <rPr>
        <sz val="10"/>
        <color theme="1"/>
        <rFont val="Arial"/>
        <family val="2"/>
      </rPr>
      <t xml:space="preserve"> GOBERNABILIDAD Y GOBERNANZA - </t>
    </r>
    <r>
      <rPr>
        <b/>
        <sz val="10"/>
        <color theme="1"/>
        <rFont val="Arial"/>
        <family val="2"/>
      </rPr>
      <t xml:space="preserve">PROGRAMA: </t>
    </r>
    <r>
      <rPr>
        <sz val="10"/>
        <color theme="1"/>
        <rFont val="Arial"/>
        <family val="2"/>
      </rPr>
      <t xml:space="preserve">GOBIERNO, TRANSPARENCIA Y PARTICIPACIÓN        
Fortalecer lineamientos de transparencia, con el fin de informar y explicar los avances y resultados de la gestión realizada a través de un diálogo público en el cual participe cada uno de los líderes de los procesos, como productores de la información en sus diferentes niveles: estratégicos, misionales y de apoyo.
</t>
    </r>
    <r>
      <rPr>
        <b/>
        <sz val="10"/>
        <color theme="1"/>
        <rFont val="Arial"/>
        <family val="2"/>
      </rPr>
      <t xml:space="preserve">LINEA 12: </t>
    </r>
    <r>
      <rPr>
        <sz val="10"/>
        <color theme="1"/>
        <rFont val="Arial"/>
        <family val="2"/>
      </rPr>
      <t xml:space="preserve">GESTIÓN INTEGRAL INSTITUCIONAL - </t>
    </r>
    <r>
      <rPr>
        <b/>
        <sz val="10"/>
        <color theme="1"/>
        <rFont val="Arial"/>
        <family val="2"/>
      </rPr>
      <t>PROGRAMA:</t>
    </r>
    <r>
      <rPr>
        <sz val="10"/>
        <color theme="1"/>
        <rFont val="Arial"/>
        <family val="2"/>
      </rPr>
      <t xml:space="preserve"> SISTEMAS INTEGRADOS DE GESTIÓN
*Implementar el  programa de gestión documental y el plan institucional de archivo.</t>
    </r>
  </si>
  <si>
    <r>
      <rPr>
        <b/>
        <sz val="10"/>
        <color theme="1"/>
        <rFont val="Arial"/>
        <family val="2"/>
      </rPr>
      <t>LINEA 11:</t>
    </r>
    <r>
      <rPr>
        <sz val="10"/>
        <color theme="1"/>
        <rFont val="Arial"/>
        <family val="2"/>
      </rPr>
      <t xml:space="preserve"> DESARROLLO, GESTIÓN Y SOSTENIBILIDAD - </t>
    </r>
    <r>
      <rPr>
        <b/>
        <sz val="10"/>
        <color theme="1"/>
        <rFont val="Arial"/>
        <family val="2"/>
      </rPr>
      <t xml:space="preserve">PROGRAMA: </t>
    </r>
    <r>
      <rPr>
        <sz val="10"/>
        <color theme="1"/>
        <rFont val="Arial"/>
        <family val="2"/>
      </rPr>
      <t>EFICIENCIA Y SOSTENIBILIDAD FINANCIERA        
*Fortalecer fuentes de financiación institucional, diversificación  de los ingresos y racionalización del gasto  con el fin de apoyar procesos académicos y administrativos de calidad.</t>
    </r>
  </si>
  <si>
    <r>
      <rPr>
        <b/>
        <sz val="10"/>
        <color theme="1"/>
        <rFont val="Arial"/>
        <family val="2"/>
      </rPr>
      <t xml:space="preserve">Línea 2: </t>
    </r>
    <r>
      <rPr>
        <sz val="10"/>
        <color theme="1"/>
        <rFont val="Arial"/>
        <family val="2"/>
      </rPr>
      <t xml:space="preserve">CIENCIA E INVESTIGACIÓN - </t>
    </r>
    <r>
      <rPr>
        <b/>
        <sz val="10"/>
        <color theme="1"/>
        <rFont val="Arial"/>
        <family val="2"/>
      </rPr>
      <t xml:space="preserve">PROGRAMA: </t>
    </r>
    <r>
      <rPr>
        <sz val="10"/>
        <color theme="1"/>
        <rFont val="Arial"/>
        <family val="2"/>
      </rPr>
      <t xml:space="preserve">GESTIÓN DEL CONOCIMIENTO
*Ambiente y cultura institucional en ciencia, tecnología e innovación.
*Investigación aplicada al servicio del sector externo.
*Tecnología, conocimiento y sociedad.      
*Cooperación nacional e internacional. </t>
    </r>
  </si>
  <si>
    <r>
      <rPr>
        <b/>
        <sz val="10"/>
        <rFont val="Arial"/>
        <family val="2"/>
      </rPr>
      <t>Línea 2:</t>
    </r>
    <r>
      <rPr>
        <sz val="10"/>
        <rFont val="Arial"/>
        <family val="2"/>
      </rPr>
      <t xml:space="preserve"> CIENCIA E INVESTIGACIÓN - </t>
    </r>
    <r>
      <rPr>
        <b/>
        <sz val="10"/>
        <rFont val="Arial"/>
        <family val="2"/>
      </rPr>
      <t>PROGRAMA:</t>
    </r>
    <r>
      <rPr>
        <sz val="10"/>
        <rFont val="Arial"/>
        <family val="2"/>
      </rPr>
      <t xml:space="preserve"> GESTIÓN DEL CONOCIMIENTO
*Ambiente y cultura institucional en ciencia, tecnología e innovación.
*Investigación aplicada al servicio del sector externo.
*Tecnología, conocimiento y sociedad.      
*Cooperación nacional e internacional. </t>
    </r>
  </si>
  <si>
    <t>LÍDER DEL SISTEMA INTEGRADO DE GESTIÓN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</si>
</sst>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quot;$&quot;#,##0_);\(&quot;$&quot;#,##0\)"/>
    <numFmt numFmtId="165" formatCode="_(&quot;$&quot;* #,##0.00_);_(&quot;$&quot;* \(#,##0.00\);_(&quot;$&quot;* &quot;-&quot;??_);_(@_)"/>
    <numFmt numFmtId="166" formatCode="_(* #,##0.00_);_(* \(#,##0.00\);_(* &quot;-&quot;??_);_(@_)"/>
    <numFmt numFmtId="167" formatCode="_-&quot;$&quot;* #,##0.00_-;\-&quot;$&quot;* #,##0.00_-;_-&quot;$&quot;* &quot;-&quot;??_-;_-@_-"/>
    <numFmt numFmtId="168" formatCode="#,##0\ &quot;€&quot;;\-#,##0\ &quot;€&quot;"/>
    <numFmt numFmtId="169" formatCode="#,##0.00\ &quot;€&quot;;\-#,##0.00\ &quot;€&quot;"/>
    <numFmt numFmtId="170" formatCode="_ [$€-2]\ * #,##0.00_ ;_ [$€-2]\ * \-#,##0.00_ ;_ [$€-2]\ * &quot;-&quot;??_ "/>
    <numFmt numFmtId="171" formatCode="&quot;$&quot;\ #,##0_);\(&quot;$&quot;\ #,##0\)"/>
    <numFmt numFmtId="172" formatCode="#,##0.000"/>
    <numFmt numFmtId="173" formatCode="_(&quot;$&quot;\ * #,##0.00_);_(&quot;$&quot;\ * \(#,##0.00\);_(&quot;$&quot;\ * &quot;-&quot;??_);_(@_)"/>
  </numFmts>
  <fonts count="47" x14ac:knownFonts="1">
    <font>
      <sz val="11"/>
      <color theme="1"/>
      <name val="Calibri"/>
      <family val="2"/>
      <scheme val="minor"/>
    </font>
    <font>
      <sz val="10"/>
      <color theme="1"/>
      <name val="Arial"/>
      <family val="2"/>
    </font>
    <font>
      <sz val="11"/>
      <color theme="1"/>
      <name val="Arial"/>
      <family val="2"/>
    </font>
    <font>
      <b/>
      <sz val="11"/>
      <color theme="1"/>
      <name val="Arial"/>
      <family val="2"/>
    </font>
    <font>
      <b/>
      <sz val="12"/>
      <color theme="1"/>
      <name val="Arial"/>
      <family val="2"/>
    </font>
    <font>
      <b/>
      <sz val="10"/>
      <color theme="1"/>
      <name val="Arial"/>
      <family val="2"/>
    </font>
    <font>
      <sz val="12"/>
      <color theme="1"/>
      <name val="Arial"/>
      <family val="2"/>
    </font>
    <font>
      <sz val="11"/>
      <name val="Arial"/>
      <family val="2"/>
    </font>
    <font>
      <b/>
      <sz val="11"/>
      <name val="Arial"/>
      <family val="2"/>
    </font>
    <font>
      <b/>
      <sz val="14"/>
      <color theme="1"/>
      <name val="Arial"/>
      <family val="2"/>
    </font>
    <font>
      <sz val="9"/>
      <color theme="1"/>
      <name val="Arial"/>
      <family val="2"/>
    </font>
    <font>
      <b/>
      <sz val="10"/>
      <name val="Arial"/>
      <family val="2"/>
    </font>
    <font>
      <sz val="11"/>
      <color rgb="FF0070C0"/>
      <name val="Arial"/>
      <family val="2"/>
    </font>
    <font>
      <sz val="11"/>
      <color theme="0"/>
      <name val="Arial"/>
      <family val="2"/>
    </font>
    <font>
      <sz val="12"/>
      <name val="Arial"/>
      <family val="2"/>
    </font>
    <font>
      <b/>
      <sz val="9"/>
      <color rgb="FF000000"/>
      <name val="Tahoma"/>
      <family val="2"/>
    </font>
    <font>
      <sz val="9"/>
      <color rgb="FF000000"/>
      <name val="Tahoma"/>
      <family val="2"/>
    </font>
    <font>
      <sz val="10"/>
      <name val="Arial"/>
      <family val="2"/>
    </font>
    <font>
      <sz val="11"/>
      <color theme="1"/>
      <name val="Calibri"/>
      <family val="2"/>
      <scheme val="minor"/>
    </font>
    <font>
      <u/>
      <sz val="10"/>
      <color indexed="12"/>
      <name val="Arial"/>
      <family val="2"/>
    </font>
    <font>
      <sz val="11"/>
      <color indexed="8"/>
      <name val="Calibri"/>
      <family val="2"/>
    </font>
    <font>
      <u/>
      <sz val="10"/>
      <color theme="10"/>
      <name val="Arial"/>
      <family val="2"/>
    </font>
    <font>
      <b/>
      <sz val="11"/>
      <color theme="5" tint="-0.249977111117893"/>
      <name val="Arial"/>
      <family val="2"/>
    </font>
    <font>
      <sz val="11"/>
      <color rgb="FF000000"/>
      <name val="Arial"/>
      <family val="2"/>
    </font>
    <font>
      <sz val="11"/>
      <name val="Calibri"/>
      <family val="2"/>
    </font>
    <font>
      <sz val="11"/>
      <name val="Calibri"/>
      <family val="2"/>
      <scheme val="minor"/>
    </font>
    <font>
      <b/>
      <sz val="11"/>
      <color theme="0"/>
      <name val="Calibri"/>
      <family val="2"/>
      <scheme val="minor"/>
    </font>
    <font>
      <b/>
      <sz val="11"/>
      <color theme="1"/>
      <name val="Calibri"/>
      <family val="2"/>
      <scheme val="minor"/>
    </font>
    <font>
      <b/>
      <sz val="18"/>
      <color rgb="FFFFFFFF"/>
      <name val="Calibri"/>
      <family val="2"/>
    </font>
    <font>
      <b/>
      <sz val="10"/>
      <color rgb="FFFFFFFF"/>
      <name val="Calibri"/>
      <family val="2"/>
    </font>
    <font>
      <b/>
      <sz val="12"/>
      <color rgb="FFFFFFFF"/>
      <name val="Calibri"/>
      <family val="2"/>
    </font>
    <font>
      <b/>
      <sz val="11"/>
      <color theme="0"/>
      <name val="Calibri"/>
      <family val="2"/>
    </font>
    <font>
      <b/>
      <sz val="14"/>
      <color theme="0"/>
      <name val="Calibri"/>
      <family val="2"/>
    </font>
    <font>
      <b/>
      <sz val="18"/>
      <color theme="0"/>
      <name val="Calibri"/>
      <family val="2"/>
    </font>
    <font>
      <sz val="10"/>
      <color theme="1"/>
      <name val="Calibri"/>
      <family val="2"/>
      <scheme val="minor"/>
    </font>
    <font>
      <b/>
      <sz val="10"/>
      <color rgb="FFFFFFFF"/>
      <name val="Arial"/>
      <family val="2"/>
    </font>
    <font>
      <b/>
      <sz val="10"/>
      <color theme="0"/>
      <name val="Arial"/>
      <family val="2"/>
    </font>
    <font>
      <b/>
      <sz val="10"/>
      <color rgb="FF000000"/>
      <name val="Arial"/>
      <family val="2"/>
    </font>
    <font>
      <b/>
      <sz val="9"/>
      <color theme="0"/>
      <name val="Arial"/>
      <family val="2"/>
    </font>
    <font>
      <sz val="9"/>
      <color theme="1"/>
      <name val="Calibri"/>
      <family val="2"/>
      <scheme val="minor"/>
    </font>
    <font>
      <b/>
      <sz val="11"/>
      <color theme="0"/>
      <name val="Arial"/>
      <family val="2"/>
    </font>
    <font>
      <b/>
      <sz val="14"/>
      <color theme="0"/>
      <name val="Arial"/>
      <family val="2"/>
    </font>
    <font>
      <b/>
      <sz val="10"/>
      <color theme="0" tint="-0.14999847407452621"/>
      <name val="Arial"/>
      <family val="2"/>
    </font>
    <font>
      <sz val="10"/>
      <color theme="0" tint="-0.14999847407452621"/>
      <name val="Arial"/>
      <family val="2"/>
    </font>
    <font>
      <b/>
      <sz val="8"/>
      <color rgb="FFFFFFFF"/>
      <name val="Calibri"/>
      <family val="2"/>
    </font>
    <font>
      <b/>
      <sz val="12"/>
      <color theme="0"/>
      <name val="Arial"/>
      <family val="2"/>
    </font>
    <font>
      <i/>
      <sz val="11"/>
      <name val="Arial"/>
      <family val="2"/>
    </font>
  </fonts>
  <fills count="1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FFFF"/>
        <bgColor rgb="FFFFFFFF"/>
      </patternFill>
    </fill>
    <fill>
      <patternFill patternType="solid">
        <fgColor theme="0" tint="-0.249977111117893"/>
        <bgColor indexed="64"/>
      </patternFill>
    </fill>
    <fill>
      <patternFill patternType="solid">
        <fgColor theme="9" tint="-0.499984740745262"/>
        <bgColor indexed="64"/>
      </patternFill>
    </fill>
    <fill>
      <patternFill patternType="solid">
        <fgColor theme="9" tint="-0.249977111117893"/>
        <bgColor indexed="64"/>
      </patternFill>
    </fill>
    <fill>
      <patternFill patternType="mediumGray">
        <bgColor theme="9" tint="-0.249977111117893"/>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BCE292"/>
        <bgColor indexed="64"/>
      </patternFill>
    </fill>
    <fill>
      <patternFill patternType="solid">
        <fgColor rgb="FFFFFF99"/>
        <bgColor indexed="64"/>
      </patternFill>
    </fill>
    <fill>
      <patternFill patternType="solid">
        <fgColor rgb="FFFF9F9F"/>
        <bgColor indexed="64"/>
      </patternFill>
    </fill>
    <fill>
      <patternFill patternType="solid">
        <fgColor rgb="FFC88500"/>
        <bgColor indexed="64"/>
      </patternFill>
    </fill>
    <fill>
      <patternFill patternType="solid">
        <fgColor theme="0" tint="-4.9989318521683403E-2"/>
        <bgColor rgb="FFFFFFFF"/>
      </patternFill>
    </fill>
  </fills>
  <borders count="3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right style="thin">
        <color auto="1"/>
      </right>
      <top/>
      <bottom/>
      <diagonal/>
    </border>
    <border>
      <left style="thin">
        <color auto="1"/>
      </left>
      <right/>
      <top/>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FFFFFF"/>
      </left>
      <right style="medium">
        <color rgb="FFFFFFFF"/>
      </right>
      <top style="medium">
        <color rgb="FFFFFFFF"/>
      </top>
      <bottom/>
      <diagonal/>
    </border>
    <border>
      <left style="medium">
        <color rgb="FFFFFFFF"/>
      </left>
      <right/>
      <top style="medium">
        <color rgb="FFFFFFFF"/>
      </top>
      <bottom/>
      <diagonal/>
    </border>
    <border>
      <left/>
      <right style="medium">
        <color rgb="FFFFFFFF"/>
      </right>
      <top style="medium">
        <color rgb="FFFFFFFF"/>
      </top>
      <bottom/>
      <diagonal/>
    </border>
    <border>
      <left style="medium">
        <color rgb="FFFFFFFF"/>
      </left>
      <right/>
      <top/>
      <bottom/>
      <diagonal/>
    </border>
    <border>
      <left style="medium">
        <color rgb="FFFFFFFF"/>
      </left>
      <right style="medium">
        <color rgb="FFFFFFFF"/>
      </right>
      <top/>
      <bottom/>
      <diagonal/>
    </border>
    <border>
      <left style="medium">
        <color rgb="FFFFFFFF"/>
      </left>
      <right/>
      <top/>
      <bottom style="medium">
        <color rgb="FFFFFFFF"/>
      </bottom>
      <diagonal/>
    </border>
    <border>
      <left/>
      <right style="medium">
        <color rgb="FFFFFFFF"/>
      </right>
      <top/>
      <bottom style="medium">
        <color rgb="FFFFFFFF"/>
      </bottom>
      <diagonal/>
    </border>
    <border>
      <left style="medium">
        <color rgb="FFFFFFFF"/>
      </left>
      <right/>
      <top/>
      <bottom style="thick">
        <color rgb="FFFFFFFF"/>
      </bottom>
      <diagonal/>
    </border>
    <border>
      <left/>
      <right style="medium">
        <color rgb="FFFFFFFF"/>
      </right>
      <top/>
      <bottom style="thick">
        <color rgb="FFFFFFFF"/>
      </bottom>
      <diagonal/>
    </border>
    <border>
      <left/>
      <right style="medium">
        <color rgb="FFFFFFFF"/>
      </right>
      <top/>
      <bottom/>
      <diagonal/>
    </border>
    <border>
      <left style="medium">
        <color rgb="FFFFFFFF"/>
      </left>
      <right style="medium">
        <color rgb="FFFFFFFF"/>
      </right>
      <top style="thick">
        <color rgb="FFFFFFFF"/>
      </top>
      <bottom/>
      <diagonal/>
    </border>
    <border>
      <left style="medium">
        <color rgb="FFFFFFFF"/>
      </left>
      <right style="thick">
        <color rgb="FFFFFFFF"/>
      </right>
      <top style="thick">
        <color rgb="FFFFFFFF"/>
      </top>
      <bottom/>
      <diagonal/>
    </border>
    <border>
      <left style="medium">
        <color rgb="FFFFFFFF"/>
      </left>
      <right/>
      <top/>
      <bottom style="thin">
        <color auto="1"/>
      </bottom>
      <diagonal/>
    </border>
    <border>
      <left/>
      <right style="medium">
        <color rgb="FFFFFFFF"/>
      </right>
      <top/>
      <bottom style="thin">
        <color auto="1"/>
      </bottom>
      <diagonal/>
    </border>
  </borders>
  <cellStyleXfs count="81">
    <xf numFmtId="0" fontId="0" fillId="0" borderId="0"/>
    <xf numFmtId="0" fontId="17" fillId="0" borderId="0"/>
    <xf numFmtId="0" fontId="19" fillId="0" borderId="0" applyNumberFormat="0" applyFill="0" applyBorder="0" applyAlignment="0" applyProtection="0">
      <alignment vertical="top"/>
      <protection locked="0"/>
    </xf>
    <xf numFmtId="170" fontId="17" fillId="0" borderId="0" applyFont="0" applyFill="0" applyBorder="0" applyAlignment="0" applyProtection="0"/>
    <xf numFmtId="0" fontId="18" fillId="0" borderId="0"/>
    <xf numFmtId="0" fontId="17" fillId="0" borderId="0"/>
    <xf numFmtId="170" fontId="17"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71" fontId="17" fillId="0" borderId="0" applyFont="0" applyFill="0" applyBorder="0" applyAlignment="0" applyProtection="0"/>
    <xf numFmtId="172"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2" fontId="17" fillId="0" borderId="0" applyFont="0" applyFill="0" applyBorder="0" applyAlignment="0" applyProtection="0"/>
    <xf numFmtId="171"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167" fontId="17"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66" fontId="18" fillId="0" borderId="0" applyFont="0" applyFill="0" applyBorder="0" applyAlignment="0" applyProtection="0"/>
    <xf numFmtId="165" fontId="18" fillId="0" borderId="0" applyFont="0" applyFill="0" applyBorder="0" applyAlignment="0" applyProtection="0"/>
    <xf numFmtId="167" fontId="17" fillId="0" borderId="0" applyFont="0" applyFill="0" applyBorder="0" applyAlignment="0" applyProtection="0"/>
    <xf numFmtId="166" fontId="18" fillId="0" borderId="0" applyFont="0" applyFill="0" applyBorder="0" applyAlignment="0" applyProtection="0"/>
    <xf numFmtId="173" fontId="18" fillId="0" borderId="0" applyFont="0" applyFill="0" applyBorder="0" applyAlignment="0" applyProtection="0"/>
    <xf numFmtId="0" fontId="17" fillId="0" borderId="0"/>
    <xf numFmtId="0" fontId="21" fillId="0" borderId="0" applyNumberFormat="0" applyFill="0" applyBorder="0" applyAlignment="0" applyProtection="0"/>
    <xf numFmtId="0" fontId="17" fillId="0" borderId="0"/>
    <xf numFmtId="0" fontId="17" fillId="0" borderId="0"/>
    <xf numFmtId="9" fontId="18" fillId="0" borderId="0" applyFont="0" applyFill="0" applyBorder="0" applyAlignment="0" applyProtection="0"/>
  </cellStyleXfs>
  <cellXfs count="381">
    <xf numFmtId="0" fontId="0" fillId="0" borderId="0" xfId="0"/>
    <xf numFmtId="0" fontId="1" fillId="2" borderId="0" xfId="0" applyFont="1" applyFill="1" applyAlignment="1">
      <alignment wrapText="1"/>
    </xf>
    <xf numFmtId="0" fontId="2" fillId="2" borderId="0" xfId="0" applyFont="1" applyFill="1" applyAlignment="1">
      <alignment wrapText="1"/>
    </xf>
    <xf numFmtId="0" fontId="2" fillId="2" borderId="0" xfId="0" applyFont="1" applyFill="1"/>
    <xf numFmtId="0" fontId="4" fillId="3" borderId="2" xfId="0" applyFont="1" applyFill="1" applyBorder="1" applyAlignment="1"/>
    <xf numFmtId="0" fontId="4" fillId="3" borderId="1" xfId="0" applyFont="1" applyFill="1" applyBorder="1" applyAlignment="1"/>
    <xf numFmtId="14" fontId="2" fillId="2" borderId="0" xfId="0" applyNumberFormat="1" applyFont="1" applyFill="1" applyBorder="1" applyAlignment="1">
      <alignment horizontal="center" wrapText="1"/>
    </xf>
    <xf numFmtId="0" fontId="2" fillId="2" borderId="0" xfId="0" applyFont="1" applyFill="1" applyBorder="1" applyAlignment="1">
      <alignment horizontal="center" wrapText="1"/>
    </xf>
    <xf numFmtId="0" fontId="3" fillId="2" borderId="0" xfId="0" applyFont="1" applyFill="1" applyBorder="1" applyAlignment="1">
      <alignment horizontal="center" wrapText="1"/>
    </xf>
    <xf numFmtId="0" fontId="3" fillId="2" borderId="0" xfId="0" applyFont="1" applyFill="1" applyBorder="1" applyAlignment="1">
      <alignment horizontal="center" vertical="center" textRotation="90" wrapText="1"/>
    </xf>
    <xf numFmtId="0" fontId="3" fillId="2" borderId="0" xfId="0" applyFont="1" applyFill="1" applyBorder="1" applyAlignment="1">
      <alignment vertical="center" textRotation="90" wrapText="1"/>
    </xf>
    <xf numFmtId="0" fontId="3" fillId="2" borderId="0" xfId="0" applyFont="1" applyFill="1" applyBorder="1" applyAlignment="1">
      <alignment wrapText="1"/>
    </xf>
    <xf numFmtId="0" fontId="5" fillId="2" borderId="0" xfId="0" applyFont="1" applyFill="1" applyBorder="1" applyAlignment="1">
      <alignment vertical="center" wrapText="1"/>
    </xf>
    <xf numFmtId="0" fontId="2" fillId="2" borderId="7" xfId="0" applyFont="1" applyFill="1" applyBorder="1" applyAlignment="1">
      <alignment vertical="top"/>
    </xf>
    <xf numFmtId="0" fontId="2" fillId="2" borderId="0" xfId="0" applyFont="1" applyFill="1" applyBorder="1" applyAlignment="1">
      <alignment vertical="top"/>
    </xf>
    <xf numFmtId="0" fontId="3" fillId="2" borderId="0" xfId="0" applyFont="1" applyFill="1" applyBorder="1" applyAlignment="1">
      <alignment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2" fillId="2" borderId="0" xfId="0" applyFont="1" applyFill="1" applyAlignment="1">
      <alignment horizontal="center" wrapText="1"/>
    </xf>
    <xf numFmtId="0" fontId="2" fillId="2" borderId="0" xfId="0" applyFont="1" applyFill="1" applyBorder="1" applyAlignment="1">
      <alignment vertical="center"/>
    </xf>
    <xf numFmtId="0" fontId="2" fillId="2" borderId="0" xfId="0" applyFont="1" applyFill="1" applyAlignment="1">
      <alignment vertical="top" wrapText="1"/>
    </xf>
    <xf numFmtId="0" fontId="2" fillId="2" borderId="0" xfId="0" applyFont="1" applyFill="1" applyAlignment="1">
      <alignment horizontal="left" vertical="top" wrapText="1"/>
    </xf>
    <xf numFmtId="0" fontId="5" fillId="2" borderId="0" xfId="0" applyFont="1" applyFill="1" applyBorder="1" applyAlignment="1">
      <alignment vertical="center"/>
    </xf>
    <xf numFmtId="0" fontId="1" fillId="2" borderId="0" xfId="0" applyFont="1" applyFill="1" applyBorder="1" applyAlignment="1">
      <alignment vertical="center"/>
    </xf>
    <xf numFmtId="0" fontId="9" fillId="0" borderId="0" xfId="0" applyFont="1" applyFill="1" applyBorder="1" applyAlignment="1">
      <alignment horizontal="center" vertical="center"/>
    </xf>
    <xf numFmtId="0" fontId="2" fillId="2" borderId="0" xfId="0" applyFont="1" applyFill="1" applyAlignment="1">
      <alignment horizontal="justify" vertical="center" wrapText="1"/>
    </xf>
    <xf numFmtId="14" fontId="2" fillId="2" borderId="0" xfId="0" applyNumberFormat="1" applyFont="1" applyFill="1" applyAlignment="1">
      <alignment horizontal="center" wrapText="1"/>
    </xf>
    <xf numFmtId="0" fontId="7" fillId="2" borderId="0" xfId="0" applyFont="1" applyFill="1" applyAlignment="1">
      <alignment wrapText="1"/>
    </xf>
    <xf numFmtId="0" fontId="2" fillId="2" borderId="0" xfId="0" applyFont="1" applyFill="1" applyBorder="1"/>
    <xf numFmtId="0" fontId="2" fillId="2" borderId="0" xfId="0" applyFont="1" applyFill="1" applyBorder="1" applyAlignment="1">
      <alignment vertical="center" wrapText="1"/>
    </xf>
    <xf numFmtId="0" fontId="7" fillId="0" borderId="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0" borderId="1" xfId="0" applyFont="1" applyFill="1" applyBorder="1" applyAlignment="1">
      <alignment horizontal="center" vertical="center"/>
    </xf>
    <xf numFmtId="0" fontId="2" fillId="2" borderId="0" xfId="0" applyFont="1" applyFill="1" applyBorder="1" applyAlignment="1"/>
    <xf numFmtId="0" fontId="1" fillId="2" borderId="0" xfId="0" applyFont="1" applyFill="1" applyBorder="1" applyAlignment="1">
      <alignment vertical="center" wrapText="1"/>
    </xf>
    <xf numFmtId="0" fontId="13" fillId="2" borderId="0" xfId="0" applyFont="1" applyFill="1"/>
    <xf numFmtId="0" fontId="7" fillId="2" borderId="0" xfId="0" applyFont="1" applyFill="1"/>
    <xf numFmtId="0" fontId="13" fillId="2" borderId="0" xfId="0" applyFont="1" applyFill="1" applyBorder="1"/>
    <xf numFmtId="0" fontId="7" fillId="2" borderId="0" xfId="0" applyFont="1" applyFill="1" applyAlignment="1">
      <alignment horizontal="left" vertical="center" wrapText="1"/>
    </xf>
    <xf numFmtId="0" fontId="7" fillId="2" borderId="0" xfId="0" applyFont="1" applyFill="1" applyAlignment="1">
      <alignment horizontal="center" vertical="center"/>
    </xf>
    <xf numFmtId="0" fontId="12" fillId="2" borderId="0" xfId="0" applyFont="1" applyFill="1" applyBorder="1"/>
    <xf numFmtId="0" fontId="12" fillId="2" borderId="0" xfId="0" applyFont="1" applyFill="1"/>
    <xf numFmtId="0" fontId="13" fillId="0" borderId="0" xfId="0" applyFont="1" applyFill="1" applyBorder="1" applyAlignment="1">
      <alignment vertical="center"/>
    </xf>
    <xf numFmtId="0" fontId="7" fillId="0" borderId="0" xfId="0" applyFont="1" applyFill="1" applyAlignment="1">
      <alignment vertical="center"/>
    </xf>
    <xf numFmtId="0" fontId="13" fillId="2" borderId="0" xfId="0" applyFont="1" applyFill="1" applyBorder="1" applyAlignment="1">
      <alignment vertical="center"/>
    </xf>
    <xf numFmtId="0" fontId="7" fillId="2" borderId="0" xfId="0" applyFont="1" applyFill="1" applyAlignment="1">
      <alignment vertical="center"/>
    </xf>
    <xf numFmtId="0" fontId="2" fillId="2" borderId="1" xfId="0" applyFont="1" applyFill="1" applyBorder="1" applyAlignment="1">
      <alignment horizontal="center" vertical="center" wrapText="1"/>
    </xf>
    <xf numFmtId="0" fontId="7" fillId="0" borderId="11" xfId="0" applyFont="1" applyFill="1" applyBorder="1" applyAlignment="1">
      <alignment horizontal="center" vertical="center"/>
    </xf>
    <xf numFmtId="0" fontId="2" fillId="0" borderId="1" xfId="0" applyFont="1" applyFill="1" applyBorder="1" applyAlignment="1">
      <alignment horizontal="center" vertical="center"/>
    </xf>
    <xf numFmtId="0" fontId="22" fillId="2" borderId="1" xfId="0" applyFont="1" applyFill="1" applyBorder="1" applyAlignment="1">
      <alignment horizontal="center" vertical="center"/>
    </xf>
    <xf numFmtId="0" fontId="7" fillId="2" borderId="3" xfId="0" applyFont="1" applyFill="1" applyBorder="1" applyAlignment="1">
      <alignment vertical="top" wrapText="1"/>
    </xf>
    <xf numFmtId="0" fontId="7" fillId="2" borderId="0" xfId="0" applyFont="1" applyFill="1" applyBorder="1" applyAlignment="1">
      <alignment vertical="top" wrapText="1"/>
    </xf>
    <xf numFmtId="0" fontId="7" fillId="2" borderId="15" xfId="0" applyFont="1" applyFill="1" applyBorder="1" applyAlignment="1">
      <alignment horizontal="center" vertical="center" wrapText="1"/>
    </xf>
    <xf numFmtId="0" fontId="7" fillId="2" borderId="15" xfId="0" applyFont="1" applyFill="1" applyBorder="1" applyAlignment="1">
      <alignment horizontal="center" vertical="center"/>
    </xf>
    <xf numFmtId="0" fontId="22" fillId="2" borderId="15" xfId="0" applyFont="1" applyFill="1" applyBorder="1" applyAlignment="1">
      <alignment horizontal="center" vertical="center"/>
    </xf>
    <xf numFmtId="0" fontId="7" fillId="2" borderId="0" xfId="0" applyFont="1" applyFill="1" applyBorder="1"/>
    <xf numFmtId="0" fontId="7" fillId="2" borderId="0" xfId="0" applyFont="1" applyFill="1" applyBorder="1" applyAlignment="1">
      <alignment horizontal="center"/>
    </xf>
    <xf numFmtId="0" fontId="7" fillId="2" borderId="0" xfId="0" applyFont="1" applyFill="1" applyBorder="1" applyAlignment="1">
      <alignment horizontal="center" wrapText="1"/>
    </xf>
    <xf numFmtId="0" fontId="17"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3" fillId="2" borderId="0" xfId="0" applyFont="1" applyFill="1" applyBorder="1" applyAlignment="1">
      <alignment vertical="center" wrapText="1"/>
    </xf>
    <xf numFmtId="0" fontId="2"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17"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7" fillId="2" borderId="0" xfId="0" applyFont="1" applyFill="1" applyAlignment="1">
      <alignment horizontal="center" wrapText="1"/>
    </xf>
    <xf numFmtId="0" fontId="2"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0" xfId="0" applyFont="1" applyFill="1" applyBorder="1" applyAlignment="1">
      <alignment horizontal="center" vertical="center"/>
    </xf>
    <xf numFmtId="0" fontId="28" fillId="8" borderId="28" xfId="0" applyFont="1" applyFill="1" applyBorder="1" applyAlignment="1">
      <alignment horizontal="left" vertical="center" wrapText="1" readingOrder="1"/>
    </xf>
    <xf numFmtId="0" fontId="31" fillId="9" borderId="24" xfId="0" applyFont="1" applyFill="1" applyBorder="1" applyAlignment="1">
      <alignment horizontal="center" vertical="center" textRotation="90" wrapText="1" readingOrder="1"/>
    </xf>
    <xf numFmtId="9" fontId="33" fillId="9" borderId="24" xfId="0" applyNumberFormat="1" applyFont="1" applyFill="1" applyBorder="1" applyAlignment="1">
      <alignment horizontal="center" vertical="center" wrapText="1" readingOrder="1"/>
    </xf>
    <xf numFmtId="9" fontId="33" fillId="9" borderId="34" xfId="0" applyNumberFormat="1" applyFont="1" applyFill="1" applyBorder="1" applyAlignment="1">
      <alignment horizontal="center" vertical="center" wrapText="1" readingOrder="1"/>
    </xf>
    <xf numFmtId="9" fontId="33" fillId="9" borderId="35" xfId="0" applyNumberFormat="1" applyFont="1" applyFill="1" applyBorder="1" applyAlignment="1">
      <alignment horizontal="center" vertical="center" wrapText="1" readingOrder="1"/>
    </xf>
    <xf numFmtId="0" fontId="14" fillId="11" borderId="2" xfId="0" applyFont="1" applyFill="1" applyBorder="1" applyAlignment="1">
      <alignment horizontal="center" vertical="center"/>
    </xf>
    <xf numFmtId="0" fontId="14" fillId="11" borderId="1" xfId="0" applyFont="1" applyFill="1" applyBorder="1" applyAlignment="1">
      <alignment horizontal="center" vertical="center"/>
    </xf>
    <xf numFmtId="0" fontId="0" fillId="0" borderId="1" xfId="80" applyNumberFormat="1" applyFont="1" applyBorder="1" applyAlignment="1">
      <alignment horizontal="center" vertical="center"/>
    </xf>
    <xf numFmtId="0" fontId="0" fillId="0" borderId="0" xfId="0" applyAlignment="1"/>
    <xf numFmtId="0" fontId="30" fillId="3" borderId="4" xfId="0" applyFont="1" applyFill="1" applyBorder="1" applyAlignment="1">
      <alignment horizontal="center" vertical="center" wrapText="1" readingOrder="1"/>
    </xf>
    <xf numFmtId="0" fontId="26" fillId="3" borderId="2" xfId="0" applyFont="1" applyFill="1" applyBorder="1" applyAlignment="1">
      <alignment horizontal="center" vertical="center"/>
    </xf>
    <xf numFmtId="0" fontId="34" fillId="0" borderId="0" xfId="0" applyFont="1"/>
    <xf numFmtId="0" fontId="35" fillId="10" borderId="1" xfId="0" applyFont="1" applyFill="1" applyBorder="1" applyAlignment="1">
      <alignment horizontal="center" vertical="center" wrapText="1" readingOrder="1"/>
    </xf>
    <xf numFmtId="0" fontId="1" fillId="0" borderId="0" xfId="0" applyFont="1"/>
    <xf numFmtId="0" fontId="36" fillId="10" borderId="1" xfId="0" applyFont="1" applyFill="1" applyBorder="1" applyAlignment="1">
      <alignment horizontal="center" vertical="center"/>
    </xf>
    <xf numFmtId="0" fontId="37" fillId="2" borderId="1" xfId="0" applyFont="1" applyFill="1" applyBorder="1" applyAlignment="1">
      <alignment horizontal="left" vertical="center"/>
    </xf>
    <xf numFmtId="0" fontId="37" fillId="2" borderId="1" xfId="0" applyFont="1" applyFill="1" applyBorder="1" applyAlignment="1">
      <alignment horizontal="center" vertical="center"/>
    </xf>
    <xf numFmtId="0" fontId="1" fillId="0" borderId="0" xfId="0" applyFont="1" applyAlignment="1"/>
    <xf numFmtId="0" fontId="5" fillId="12" borderId="1" xfId="0" applyFont="1" applyFill="1" applyBorder="1" applyAlignment="1">
      <alignment vertical="center"/>
    </xf>
    <xf numFmtId="0" fontId="1" fillId="2" borderId="1" xfId="0" applyFont="1" applyFill="1" applyBorder="1" applyAlignment="1">
      <alignment horizontal="center" vertical="center"/>
    </xf>
    <xf numFmtId="0" fontId="5" fillId="13" borderId="1" xfId="0" applyFont="1" applyFill="1" applyBorder="1" applyAlignment="1">
      <alignment vertical="center"/>
    </xf>
    <xf numFmtId="0" fontId="5" fillId="14" borderId="1" xfId="0" applyFont="1" applyFill="1" applyBorder="1" applyAlignment="1">
      <alignment vertical="center"/>
    </xf>
    <xf numFmtId="0" fontId="5" fillId="15" borderId="1" xfId="0" applyFont="1" applyFill="1" applyBorder="1" applyAlignment="1">
      <alignment vertical="center"/>
    </xf>
    <xf numFmtId="0" fontId="5" fillId="10" borderId="1" xfId="0" applyFont="1" applyFill="1" applyBorder="1" applyAlignment="1">
      <alignment vertical="center"/>
    </xf>
    <xf numFmtId="0" fontId="34" fillId="0" borderId="0" xfId="0" applyFont="1" applyAlignment="1"/>
    <xf numFmtId="0" fontId="2" fillId="2" borderId="14" xfId="0" applyFont="1" applyFill="1" applyBorder="1" applyAlignment="1">
      <alignment horizontal="center" vertical="center"/>
    </xf>
    <xf numFmtId="0" fontId="1" fillId="2" borderId="0" xfId="0" applyFont="1" applyFill="1" applyBorder="1" applyAlignment="1">
      <alignment horizontal="justify" vertical="center" wrapText="1"/>
    </xf>
    <xf numFmtId="0" fontId="39" fillId="0" borderId="0" xfId="0" applyFont="1" applyFill="1"/>
    <xf numFmtId="0" fontId="38" fillId="7" borderId="1" xfId="0" applyFont="1" applyFill="1" applyBorder="1" applyAlignment="1">
      <alignment horizontal="left" vertical="center" wrapText="1"/>
    </xf>
    <xf numFmtId="0" fontId="1" fillId="2" borderId="0" xfId="0" applyFont="1" applyFill="1" applyAlignment="1"/>
    <xf numFmtId="0" fontId="40" fillId="7" borderId="1" xfId="0" applyFont="1" applyFill="1" applyBorder="1" applyAlignment="1">
      <alignment horizontal="center" vertical="center"/>
    </xf>
    <xf numFmtId="0" fontId="36" fillId="7" borderId="1" xfId="0" applyFont="1" applyFill="1" applyBorder="1" applyAlignment="1">
      <alignment horizontal="center" vertical="center"/>
    </xf>
    <xf numFmtId="0" fontId="17" fillId="2" borderId="0" xfId="0" applyFont="1" applyFill="1" applyBorder="1" applyAlignment="1">
      <alignment vertical="center" wrapText="1"/>
    </xf>
    <xf numFmtId="0" fontId="17" fillId="2" borderId="0" xfId="0" applyFont="1" applyFill="1" applyBorder="1" applyAlignment="1">
      <alignment wrapText="1"/>
    </xf>
    <xf numFmtId="0" fontId="17" fillId="2" borderId="0" xfId="0" applyFont="1" applyFill="1" applyBorder="1" applyAlignment="1">
      <alignment vertical="center"/>
    </xf>
    <xf numFmtId="0" fontId="36" fillId="7" borderId="1" xfId="0" applyFont="1" applyFill="1" applyBorder="1" applyAlignment="1">
      <alignment vertical="center" wrapText="1"/>
    </xf>
    <xf numFmtId="0" fontId="40" fillId="7" borderId="1" xfId="0" applyFont="1" applyFill="1" applyBorder="1" applyAlignment="1">
      <alignment horizontal="center" vertical="center"/>
    </xf>
    <xf numFmtId="0" fontId="40" fillId="6" borderId="1" xfId="0" applyFont="1" applyFill="1" applyBorder="1" applyAlignment="1">
      <alignment horizontal="center" vertical="center" textRotation="90" wrapText="1"/>
    </xf>
    <xf numFmtId="0" fontId="3" fillId="6" borderId="1" xfId="0" applyFont="1" applyFill="1" applyBorder="1" applyAlignment="1">
      <alignment horizontal="center" vertical="center" textRotation="90" wrapText="1"/>
    </xf>
    <xf numFmtId="0" fontId="2" fillId="2" borderId="0" xfId="0" applyFont="1" applyFill="1" applyBorder="1" applyAlignment="1">
      <alignment wrapText="1"/>
    </xf>
    <xf numFmtId="0" fontId="3" fillId="2" borderId="0" xfId="0" applyFont="1" applyFill="1" applyAlignment="1">
      <alignment horizontal="center" vertical="center" wrapText="1"/>
    </xf>
    <xf numFmtId="0" fontId="3" fillId="6" borderId="1" xfId="0" applyFont="1" applyFill="1" applyBorder="1" applyAlignment="1">
      <alignment horizontal="center" vertical="center" wrapText="1"/>
    </xf>
    <xf numFmtId="0" fontId="2" fillId="2" borderId="0" xfId="0" applyFont="1" applyFill="1" applyAlignment="1">
      <alignment vertical="center" wrapText="1"/>
    </xf>
    <xf numFmtId="0" fontId="11" fillId="2" borderId="1" xfId="0" applyFont="1" applyFill="1" applyBorder="1" applyAlignment="1">
      <alignment horizontal="justify" vertical="center" wrapText="1"/>
    </xf>
    <xf numFmtId="0" fontId="42" fillId="2" borderId="1"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2" fillId="2" borderId="1" xfId="0" applyFont="1" applyFill="1" applyBorder="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horizontal="center"/>
    </xf>
    <xf numFmtId="0" fontId="38" fillId="7"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center" wrapText="1"/>
    </xf>
    <xf numFmtId="0" fontId="2" fillId="0" borderId="1" xfId="0" applyFont="1" applyFill="1" applyBorder="1" applyAlignment="1">
      <alignment horizontal="center" vertical="center"/>
    </xf>
    <xf numFmtId="0" fontId="9" fillId="0" borderId="0" xfId="0" applyFont="1" applyFill="1" applyBorder="1" applyAlignment="1">
      <alignment horizontal="center" vertical="center"/>
    </xf>
    <xf numFmtId="0" fontId="9" fillId="2" borderId="0" xfId="0" applyFont="1" applyFill="1" applyBorder="1" applyAlignment="1">
      <alignment horizontal="center" vertical="center"/>
    </xf>
    <xf numFmtId="0" fontId="38" fillId="7"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28" fillId="8" borderId="27" xfId="0" applyFont="1" applyFill="1" applyBorder="1" applyAlignment="1">
      <alignment horizontal="left" vertical="center" wrapText="1" readingOrder="1"/>
    </xf>
    <xf numFmtId="0" fontId="36" fillId="2" borderId="0" xfId="0" applyFont="1" applyFill="1" applyBorder="1" applyAlignment="1">
      <alignment vertical="center" wrapText="1"/>
    </xf>
    <xf numFmtId="0" fontId="1" fillId="2" borderId="0" xfId="0" applyFont="1" applyFill="1" applyAlignment="1">
      <alignment vertical="center" wrapText="1"/>
    </xf>
    <xf numFmtId="0" fontId="14" fillId="11" borderId="3" xfId="0" applyFont="1" applyFill="1" applyBorder="1" applyAlignment="1">
      <alignment horizontal="center" vertical="center"/>
    </xf>
    <xf numFmtId="0" fontId="26" fillId="3" borderId="1" xfId="0" applyFont="1" applyFill="1" applyBorder="1" applyAlignment="1">
      <alignment horizontal="center" vertical="center"/>
    </xf>
    <xf numFmtId="0" fontId="0" fillId="2" borderId="0" xfId="0" applyFill="1"/>
    <xf numFmtId="0" fontId="1" fillId="2" borderId="0" xfId="0" applyFont="1" applyFill="1" applyBorder="1" applyAlignment="1"/>
    <xf numFmtId="0" fontId="2" fillId="0" borderId="1" xfId="0" applyFont="1" applyFill="1" applyBorder="1" applyAlignment="1">
      <alignment horizontal="center" vertical="center"/>
    </xf>
    <xf numFmtId="0" fontId="3" fillId="0" borderId="11" xfId="0" applyFont="1" applyBorder="1" applyAlignment="1">
      <alignment horizontal="center" vertical="center" textRotation="90" wrapText="1"/>
    </xf>
    <xf numFmtId="0" fontId="2" fillId="2"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2" borderId="11" xfId="0" applyFont="1" applyFill="1" applyBorder="1" applyAlignment="1">
      <alignment horizontal="center" vertical="center"/>
    </xf>
    <xf numFmtId="0" fontId="3" fillId="0" borderId="1" xfId="0" applyFont="1" applyBorder="1" applyAlignment="1">
      <alignment horizontal="center" vertical="center" textRotation="90" wrapText="1"/>
    </xf>
    <xf numFmtId="0" fontId="2" fillId="2" borderId="1" xfId="0" applyFont="1" applyFill="1" applyBorder="1" applyAlignment="1">
      <alignment horizontal="center" vertical="center" wrapText="1"/>
    </xf>
    <xf numFmtId="0" fontId="1" fillId="0" borderId="15" xfId="80" applyNumberFormat="1" applyFont="1" applyFill="1" applyBorder="1" applyAlignment="1">
      <alignment horizontal="center" vertical="center" wrapText="1"/>
    </xf>
    <xf numFmtId="0" fontId="5" fillId="3" borderId="15" xfId="0" applyFont="1" applyFill="1" applyBorder="1" applyAlignment="1">
      <alignment horizontal="left" vertical="center" wrapText="1"/>
    </xf>
    <xf numFmtId="0" fontId="5" fillId="3" borderId="1"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1" fillId="0" borderId="15" xfId="0" applyFont="1" applyFill="1" applyBorder="1" applyAlignment="1">
      <alignment horizontal="center" vertical="center" wrapText="1"/>
    </xf>
    <xf numFmtId="0" fontId="3" fillId="0" borderId="11" xfId="0" applyFont="1" applyBorder="1" applyAlignment="1">
      <alignment horizontal="center" vertical="center" textRotation="90" wrapText="1"/>
    </xf>
    <xf numFmtId="0" fontId="5" fillId="3" borderId="11" xfId="0" applyFont="1" applyFill="1" applyBorder="1" applyAlignment="1">
      <alignment horizontal="left" vertical="center" wrapText="1"/>
    </xf>
    <xf numFmtId="0" fontId="1" fillId="0" borderId="12" xfId="80" applyNumberFormat="1" applyFont="1" applyFill="1" applyBorder="1" applyAlignment="1">
      <alignment horizontal="center" vertical="center" wrapText="1"/>
    </xf>
    <xf numFmtId="0" fontId="1" fillId="0" borderId="1" xfId="80" applyNumberFormat="1" applyFont="1" applyFill="1" applyBorder="1" applyAlignment="1">
      <alignment horizontal="center" vertical="center" wrapText="1"/>
    </xf>
    <xf numFmtId="0" fontId="2" fillId="0" borderId="11" xfId="0" applyFont="1" applyFill="1" applyBorder="1" applyAlignment="1">
      <alignment horizontal="center" vertical="center"/>
    </xf>
    <xf numFmtId="0" fontId="2" fillId="2" borderId="15" xfId="0" applyFont="1" applyFill="1" applyBorder="1" applyAlignment="1">
      <alignment horizontal="center" vertical="center"/>
    </xf>
    <xf numFmtId="0" fontId="2" fillId="0" borderId="1" xfId="0" applyFont="1" applyFill="1" applyBorder="1" applyAlignment="1">
      <alignment horizontal="center" vertical="center"/>
    </xf>
    <xf numFmtId="0" fontId="1" fillId="2" borderId="0" xfId="0" applyFont="1" applyFill="1" applyBorder="1" applyAlignment="1">
      <alignment horizontal="justify" vertical="center" wrapText="1"/>
    </xf>
    <xf numFmtId="0" fontId="43" fillId="2" borderId="3" xfId="0" applyFont="1" applyFill="1" applyBorder="1" applyAlignment="1">
      <alignment horizontal="justify" vertical="center" wrapText="1"/>
    </xf>
    <xf numFmtId="0" fontId="43" fillId="2" borderId="4" xfId="0" applyFont="1" applyFill="1" applyBorder="1" applyAlignment="1">
      <alignment horizontal="justify" vertical="center" wrapText="1"/>
    </xf>
    <xf numFmtId="0" fontId="43" fillId="2" borderId="2" xfId="0" applyFont="1" applyFill="1" applyBorder="1" applyAlignment="1">
      <alignment horizontal="justify" vertical="center" wrapText="1"/>
    </xf>
    <xf numFmtId="0" fontId="1"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2" fillId="0" borderId="0" xfId="0" applyFont="1" applyFill="1" applyAlignment="1">
      <alignment horizontal="justify" vertical="center" wrapText="1"/>
    </xf>
    <xf numFmtId="0" fontId="0" fillId="2" borderId="0" xfId="0" applyFill="1" applyAlignment="1">
      <alignment vertical="center"/>
    </xf>
    <xf numFmtId="0" fontId="0" fillId="0" borderId="0" xfId="0" applyFill="1" applyAlignment="1">
      <alignment vertical="center"/>
    </xf>
    <xf numFmtId="0" fontId="0" fillId="0" borderId="0" xfId="0" applyAlignment="1">
      <alignment vertical="center"/>
    </xf>
    <xf numFmtId="0" fontId="12" fillId="2" borderId="0" xfId="0" applyFont="1" applyFill="1" applyAlignment="1">
      <alignment vertical="center"/>
    </xf>
    <xf numFmtId="0" fontId="1" fillId="2" borderId="0" xfId="0" applyFont="1" applyFill="1" applyBorder="1" applyAlignment="1">
      <alignment horizontal="center" vertical="center" wrapText="1"/>
    </xf>
    <xf numFmtId="0" fontId="1" fillId="2" borderId="0" xfId="0" applyFont="1" applyFill="1" applyBorder="1" applyAlignment="1">
      <alignment horizontal="center"/>
    </xf>
    <xf numFmtId="0" fontId="38" fillId="7" borderId="1" xfId="0" applyFont="1" applyFill="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45" fillId="7" borderId="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3" xfId="0" applyFont="1" applyFill="1" applyBorder="1" applyAlignment="1">
      <alignment horizontal="justify" vertical="center" wrapText="1"/>
    </xf>
    <xf numFmtId="0" fontId="2" fillId="2" borderId="4" xfId="0" applyFont="1" applyFill="1" applyBorder="1" applyAlignment="1">
      <alignment horizontal="justify" vertical="center" wrapText="1"/>
    </xf>
    <xf numFmtId="0" fontId="2" fillId="2" borderId="2" xfId="0" applyFont="1" applyFill="1" applyBorder="1" applyAlignment="1">
      <alignment horizontal="justify" vertical="center" wrapText="1"/>
    </xf>
    <xf numFmtId="0" fontId="2" fillId="2" borderId="1" xfId="0" applyFont="1" applyFill="1" applyBorder="1" applyAlignment="1">
      <alignment horizontal="center" vertical="center"/>
    </xf>
    <xf numFmtId="0" fontId="7" fillId="11" borderId="1" xfId="0" applyFont="1" applyFill="1" applyBorder="1" applyAlignment="1">
      <alignment horizontal="justify" vertical="center" wrapText="1"/>
    </xf>
    <xf numFmtId="0" fontId="2" fillId="11" borderId="1" xfId="0" applyFont="1" applyFill="1" applyBorder="1" applyAlignment="1">
      <alignment horizontal="center" vertical="center"/>
    </xf>
    <xf numFmtId="0" fontId="7" fillId="0" borderId="1" xfId="0" applyFont="1" applyFill="1" applyBorder="1" applyAlignment="1">
      <alignment horizontal="justify" vertical="center" wrapText="1"/>
    </xf>
    <xf numFmtId="0" fontId="2" fillId="0" borderId="1" xfId="0" applyFont="1" applyFill="1" applyBorder="1" applyAlignment="1">
      <alignment horizontal="center" vertical="center"/>
    </xf>
    <xf numFmtId="0" fontId="2" fillId="0" borderId="3" xfId="0" applyFont="1" applyFill="1" applyBorder="1" applyAlignment="1">
      <alignment horizontal="justify" vertical="center" wrapText="1"/>
    </xf>
    <xf numFmtId="0" fontId="2" fillId="0" borderId="4"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2" fillId="11" borderId="1" xfId="0" applyFont="1" applyFill="1" applyBorder="1" applyAlignment="1">
      <alignment horizontal="justify" vertical="center" wrapText="1"/>
    </xf>
    <xf numFmtId="0" fontId="23" fillId="16" borderId="21" xfId="0" applyFont="1" applyFill="1" applyBorder="1" applyAlignment="1">
      <alignment horizontal="left" vertical="center" wrapText="1"/>
    </xf>
    <xf numFmtId="0" fontId="24" fillId="11" borderId="22" xfId="0" applyFont="1" applyFill="1" applyBorder="1"/>
    <xf numFmtId="0" fontId="24" fillId="11" borderId="23" xfId="0" applyFont="1" applyFill="1" applyBorder="1"/>
    <xf numFmtId="0" fontId="2" fillId="11" borderId="9" xfId="0" applyFont="1" applyFill="1" applyBorder="1" applyAlignment="1">
      <alignment horizontal="center" vertical="center"/>
    </xf>
    <xf numFmtId="0" fontId="2" fillId="11" borderId="5" xfId="0" applyFont="1" applyFill="1" applyBorder="1" applyAlignment="1">
      <alignment horizontal="center" vertical="center"/>
    </xf>
    <xf numFmtId="0" fontId="2" fillId="11" borderId="10" xfId="0" applyFont="1" applyFill="1" applyBorder="1" applyAlignment="1">
      <alignment horizontal="center" vertical="center"/>
    </xf>
    <xf numFmtId="0" fontId="2" fillId="2" borderId="1" xfId="0" applyFont="1" applyFill="1" applyBorder="1" applyAlignment="1">
      <alignment horizontal="justify" vertical="center" wrapText="1"/>
    </xf>
    <xf numFmtId="0" fontId="2" fillId="2" borderId="1" xfId="0" applyFont="1" applyFill="1" applyBorder="1" applyAlignment="1">
      <alignment horizontal="justify" vertical="center"/>
    </xf>
    <xf numFmtId="0" fontId="3" fillId="3" borderId="1" xfId="0" applyFont="1" applyFill="1" applyBorder="1" applyAlignment="1">
      <alignment horizontal="center" vertical="center" wrapText="1"/>
    </xf>
    <xf numFmtId="0" fontId="2" fillId="3" borderId="1" xfId="0" applyFont="1" applyFill="1" applyBorder="1" applyAlignment="1">
      <alignment horizontal="justify" vertical="center" wrapText="1"/>
    </xf>
    <xf numFmtId="0" fontId="40" fillId="7" borderId="1" xfId="0" applyFont="1" applyFill="1" applyBorder="1" applyAlignment="1">
      <alignment horizontal="center" vertical="center" wrapText="1"/>
    </xf>
    <xf numFmtId="0" fontId="1" fillId="2" borderId="3" xfId="0" applyFont="1" applyFill="1" applyBorder="1" applyAlignment="1">
      <alignment horizontal="justify" vertical="center"/>
    </xf>
    <xf numFmtId="0" fontId="1" fillId="2" borderId="4" xfId="0" applyFont="1" applyFill="1" applyBorder="1" applyAlignment="1">
      <alignment horizontal="justify" vertical="center"/>
    </xf>
    <xf numFmtId="0" fontId="1" fillId="2" borderId="2" xfId="0" applyFont="1" applyFill="1" applyBorder="1" applyAlignment="1">
      <alignment horizontal="justify" vertical="center"/>
    </xf>
    <xf numFmtId="0" fontId="5" fillId="2" borderId="6" xfId="0" applyFont="1" applyFill="1" applyBorder="1" applyAlignment="1">
      <alignment horizontal="justify" vertical="center" wrapText="1"/>
    </xf>
    <xf numFmtId="0" fontId="1" fillId="2" borderId="7" xfId="0" applyFont="1" applyFill="1" applyBorder="1" applyAlignment="1">
      <alignment horizontal="justify" vertical="center" wrapText="1"/>
    </xf>
    <xf numFmtId="0" fontId="1" fillId="2" borderId="8" xfId="0" applyFont="1" applyFill="1" applyBorder="1" applyAlignment="1">
      <alignment horizontal="justify" vertical="center" wrapText="1"/>
    </xf>
    <xf numFmtId="0" fontId="1" fillId="2" borderId="14" xfId="0" applyFont="1" applyFill="1" applyBorder="1" applyAlignment="1">
      <alignment horizontal="justify" vertical="center" wrapText="1"/>
    </xf>
    <xf numFmtId="0" fontId="1" fillId="2" borderId="0" xfId="0" applyFont="1" applyFill="1" applyBorder="1" applyAlignment="1">
      <alignment horizontal="justify" vertical="center" wrapText="1"/>
    </xf>
    <xf numFmtId="0" fontId="1" fillId="2" borderId="13" xfId="0" applyFont="1" applyFill="1" applyBorder="1" applyAlignment="1">
      <alignment horizontal="justify" vertical="center" wrapText="1"/>
    </xf>
    <xf numFmtId="0" fontId="1" fillId="2" borderId="9" xfId="0" applyFont="1" applyFill="1" applyBorder="1" applyAlignment="1">
      <alignment horizontal="justify" vertical="center" wrapText="1"/>
    </xf>
    <xf numFmtId="0" fontId="1" fillId="2" borderId="5" xfId="0" applyFont="1" applyFill="1" applyBorder="1" applyAlignment="1">
      <alignment horizontal="justify" vertical="center" wrapText="1"/>
    </xf>
    <xf numFmtId="0" fontId="1" fillId="2" borderId="10" xfId="0" applyFont="1" applyFill="1" applyBorder="1" applyAlignment="1">
      <alignment horizontal="justify" vertical="center" wrapText="1"/>
    </xf>
    <xf numFmtId="0" fontId="2" fillId="0" borderId="1" xfId="0" applyFont="1" applyFill="1" applyBorder="1" applyAlignment="1">
      <alignment horizontal="justify" vertical="center" wrapText="1"/>
    </xf>
    <xf numFmtId="0" fontId="17" fillId="2" borderId="6" xfId="0" applyFont="1" applyFill="1" applyBorder="1" applyAlignment="1">
      <alignment horizontal="justify" vertical="center" wrapText="1"/>
    </xf>
    <xf numFmtId="0" fontId="17" fillId="2" borderId="7" xfId="0" applyFont="1" applyFill="1" applyBorder="1" applyAlignment="1">
      <alignment horizontal="justify" vertical="center" wrapText="1"/>
    </xf>
    <xf numFmtId="0" fontId="17" fillId="2" borderId="8" xfId="0" applyFont="1" applyFill="1" applyBorder="1" applyAlignment="1">
      <alignment horizontal="justify" vertical="center" wrapText="1"/>
    </xf>
    <xf numFmtId="0" fontId="17" fillId="2" borderId="14" xfId="0" applyFont="1" applyFill="1" applyBorder="1" applyAlignment="1">
      <alignment horizontal="justify" vertical="center" wrapText="1"/>
    </xf>
    <xf numFmtId="0" fontId="17" fillId="2" borderId="0" xfId="0" applyFont="1" applyFill="1" applyBorder="1" applyAlignment="1">
      <alignment horizontal="justify" vertical="center" wrapText="1"/>
    </xf>
    <xf numFmtId="0" fontId="17" fillId="2" borderId="13" xfId="0" applyFont="1" applyFill="1" applyBorder="1" applyAlignment="1">
      <alignment horizontal="justify" vertical="center" wrapText="1"/>
    </xf>
    <xf numFmtId="0" fontId="17" fillId="2" borderId="9" xfId="0" applyFont="1" applyFill="1" applyBorder="1" applyAlignment="1">
      <alignment horizontal="justify" vertical="center" wrapText="1"/>
    </xf>
    <xf numFmtId="0" fontId="17" fillId="2" borderId="5" xfId="0" applyFont="1" applyFill="1" applyBorder="1" applyAlignment="1">
      <alignment horizontal="justify" vertical="center" wrapText="1"/>
    </xf>
    <xf numFmtId="0" fontId="17" fillId="2" borderId="10" xfId="0" applyFont="1" applyFill="1" applyBorder="1" applyAlignment="1">
      <alignment horizontal="justify"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2" xfId="0" applyFont="1" applyFill="1" applyBorder="1" applyAlignment="1">
      <alignment horizontal="left" vertical="center" wrapText="1"/>
    </xf>
    <xf numFmtId="0" fontId="1" fillId="2" borderId="0" xfId="0" applyFont="1" applyFill="1" applyAlignment="1">
      <alignment horizontal="center" vertical="center" wrapText="1"/>
    </xf>
    <xf numFmtId="0" fontId="11"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0" fillId="7" borderId="3" xfId="0" applyFont="1" applyFill="1" applyBorder="1" applyAlignment="1">
      <alignment horizontal="center" vertical="center"/>
    </xf>
    <xf numFmtId="0" fontId="40" fillId="7" borderId="4" xfId="0" applyFont="1" applyFill="1" applyBorder="1" applyAlignment="1">
      <alignment horizontal="center" vertical="center"/>
    </xf>
    <xf numFmtId="0" fontId="40" fillId="7" borderId="2" xfId="0" applyFont="1" applyFill="1" applyBorder="1" applyAlignment="1">
      <alignment horizontal="center" vertical="center"/>
    </xf>
    <xf numFmtId="0" fontId="2" fillId="2" borderId="0" xfId="0" applyFont="1" applyFill="1" applyAlignment="1">
      <alignment horizontal="center" vertical="top" wrapText="1"/>
    </xf>
    <xf numFmtId="0" fontId="13" fillId="7" borderId="1" xfId="0" applyFont="1" applyFill="1" applyBorder="1" applyAlignment="1">
      <alignment horizontal="center" vertical="center" wrapText="1"/>
    </xf>
    <xf numFmtId="0" fontId="1" fillId="2" borderId="6" xfId="0" applyFont="1" applyFill="1" applyBorder="1" applyAlignment="1">
      <alignment horizontal="justify" vertical="center" wrapText="1"/>
    </xf>
    <xf numFmtId="0" fontId="17" fillId="5" borderId="16" xfId="0" applyFont="1" applyFill="1" applyBorder="1" applyAlignment="1">
      <alignment horizontal="justify" vertical="center" wrapText="1"/>
    </xf>
    <xf numFmtId="0" fontId="24" fillId="0" borderId="17" xfId="0" applyFont="1" applyBorder="1" applyAlignment="1">
      <alignment horizontal="justify"/>
    </xf>
    <xf numFmtId="0" fontId="24" fillId="0" borderId="18" xfId="0" applyFont="1" applyBorder="1" applyAlignment="1">
      <alignment horizontal="justify"/>
    </xf>
    <xf numFmtId="0" fontId="24" fillId="0" borderId="19" xfId="0" applyFont="1" applyBorder="1" applyAlignment="1">
      <alignment horizontal="justify"/>
    </xf>
    <xf numFmtId="0" fontId="25" fillId="0" borderId="0" xfId="0" applyFont="1" applyAlignment="1">
      <alignment horizontal="justify"/>
    </xf>
    <xf numFmtId="0" fontId="24" fillId="0" borderId="20" xfId="0" applyFont="1" applyBorder="1" applyAlignment="1">
      <alignment horizontal="justify"/>
    </xf>
    <xf numFmtId="0" fontId="24" fillId="0" borderId="21" xfId="0" applyFont="1" applyBorder="1" applyAlignment="1">
      <alignment horizontal="justify"/>
    </xf>
    <xf numFmtId="0" fontId="24" fillId="0" borderId="22" xfId="0" applyFont="1" applyBorder="1" applyAlignment="1">
      <alignment horizontal="justify"/>
    </xf>
    <xf numFmtId="0" fontId="24" fillId="0" borderId="23" xfId="0" applyFont="1" applyBorder="1" applyAlignment="1">
      <alignment horizontal="justify"/>
    </xf>
    <xf numFmtId="0" fontId="1" fillId="2" borderId="0" xfId="0" applyFont="1" applyFill="1" applyAlignment="1">
      <alignment horizontal="center"/>
    </xf>
    <xf numFmtId="0" fontId="3" fillId="2" borderId="1" xfId="0" applyFont="1" applyFill="1" applyBorder="1" applyAlignment="1">
      <alignment horizontal="center" vertical="center" wrapText="1"/>
    </xf>
    <xf numFmtId="0" fontId="2" fillId="3" borderId="6" xfId="0" applyFont="1" applyFill="1" applyBorder="1" applyAlignment="1">
      <alignment horizontal="justify" vertical="center" wrapText="1"/>
    </xf>
    <xf numFmtId="0" fontId="2" fillId="3" borderId="7" xfId="0" applyFont="1" applyFill="1" applyBorder="1" applyAlignment="1">
      <alignment horizontal="justify" vertical="center" wrapText="1"/>
    </xf>
    <xf numFmtId="0" fontId="2" fillId="3" borderId="8" xfId="0" applyFont="1" applyFill="1" applyBorder="1" applyAlignment="1">
      <alignment horizontal="justify" vertical="center" wrapText="1"/>
    </xf>
    <xf numFmtId="0" fontId="4" fillId="0" borderId="0" xfId="0" applyFont="1" applyFill="1" applyBorder="1" applyAlignment="1">
      <alignment horizontal="center"/>
    </xf>
    <xf numFmtId="0" fontId="1" fillId="3" borderId="3" xfId="0" applyFont="1" applyFill="1" applyBorder="1" applyAlignment="1">
      <alignment horizontal="left" vertical="center" wrapText="1"/>
    </xf>
    <xf numFmtId="0" fontId="1" fillId="3" borderId="2" xfId="0" applyFont="1" applyFill="1" applyBorder="1" applyAlignment="1">
      <alignment horizontal="left" vertical="center" wrapText="1"/>
    </xf>
    <xf numFmtId="0" fontId="36" fillId="7" borderId="1" xfId="0" applyFont="1" applyFill="1" applyBorder="1" applyAlignment="1">
      <alignment horizontal="left" vertical="center"/>
    </xf>
    <xf numFmtId="49" fontId="1" fillId="0" borderId="1" xfId="0" applyNumberFormat="1" applyFont="1" applyFill="1" applyBorder="1" applyAlignment="1">
      <alignment horizontal="center" vertical="center"/>
    </xf>
    <xf numFmtId="0" fontId="40" fillId="7" borderId="1" xfId="0" applyFont="1" applyFill="1" applyBorder="1" applyAlignment="1">
      <alignment horizontal="center" vertical="center"/>
    </xf>
    <xf numFmtId="0" fontId="40" fillId="7" borderId="6" xfId="0" applyFont="1" applyFill="1" applyBorder="1" applyAlignment="1">
      <alignment horizontal="center" vertical="center" wrapText="1"/>
    </xf>
    <xf numFmtId="0" fontId="40" fillId="7" borderId="9"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0" fillId="7" borderId="8" xfId="0" applyFont="1" applyFill="1" applyBorder="1" applyAlignment="1">
      <alignment horizontal="center" vertical="center" wrapText="1"/>
    </xf>
    <xf numFmtId="0" fontId="40" fillId="7" borderId="10" xfId="0" applyFont="1" applyFill="1" applyBorder="1" applyAlignment="1">
      <alignment horizontal="center" vertical="center" wrapText="1"/>
    </xf>
    <xf numFmtId="0" fontId="3" fillId="0" borderId="15" xfId="0" applyFont="1" applyBorder="1" applyAlignment="1">
      <alignment horizontal="center" vertical="center" textRotation="90" wrapText="1"/>
    </xf>
    <xf numFmtId="0" fontId="3" fillId="0" borderId="1" xfId="0" applyFont="1" applyBorder="1" applyAlignment="1">
      <alignment horizontal="center" vertical="center" textRotation="90" wrapText="1"/>
    </xf>
    <xf numFmtId="0" fontId="3" fillId="0" borderId="11" xfId="0" applyFont="1" applyBorder="1" applyAlignment="1">
      <alignment horizontal="center" vertical="center" textRotation="90" wrapText="1"/>
    </xf>
    <xf numFmtId="0" fontId="3" fillId="0" borderId="12" xfId="0" applyFont="1" applyBorder="1" applyAlignment="1">
      <alignment horizontal="center" vertical="center" textRotation="90" wrapText="1"/>
    </xf>
    <xf numFmtId="0" fontId="17" fillId="3" borderId="1" xfId="0" applyFont="1" applyFill="1" applyBorder="1" applyAlignment="1">
      <alignment horizontal="left" vertical="center" wrapText="1"/>
    </xf>
    <xf numFmtId="0" fontId="17" fillId="3" borderId="3" xfId="0" applyFont="1" applyFill="1" applyBorder="1" applyAlignment="1">
      <alignment horizontal="left" vertical="center" wrapText="1"/>
    </xf>
    <xf numFmtId="0" fontId="17" fillId="3" borderId="2" xfId="0" applyFont="1" applyFill="1" applyBorder="1" applyAlignment="1">
      <alignment horizontal="left" vertical="center" wrapText="1"/>
    </xf>
    <xf numFmtId="0" fontId="3" fillId="0" borderId="11"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3" fillId="0" borderId="1" xfId="0" applyFont="1" applyFill="1" applyBorder="1" applyAlignment="1">
      <alignment horizontal="center" vertical="center" textRotation="90" wrapText="1"/>
    </xf>
    <xf numFmtId="0" fontId="17" fillId="2" borderId="0" xfId="0" applyFont="1" applyFill="1" applyBorder="1" applyAlignment="1">
      <alignment horizontal="center" wrapText="1"/>
    </xf>
    <xf numFmtId="0" fontId="17" fillId="2" borderId="0" xfId="0" applyFont="1" applyFill="1" applyBorder="1" applyAlignment="1">
      <alignment horizontal="center" vertical="center" wrapText="1"/>
    </xf>
    <xf numFmtId="0" fontId="1" fillId="3" borderId="9"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17" fillId="3" borderId="6" xfId="0" applyFont="1" applyFill="1" applyBorder="1" applyAlignment="1">
      <alignment horizontal="left" vertical="center" wrapText="1"/>
    </xf>
    <xf numFmtId="0" fontId="17" fillId="3" borderId="8" xfId="0" applyFont="1" applyFill="1" applyBorder="1" applyAlignment="1">
      <alignment horizontal="left" vertical="center" wrapText="1"/>
    </xf>
    <xf numFmtId="0" fontId="27" fillId="3" borderId="3" xfId="0" applyFont="1" applyFill="1" applyBorder="1" applyAlignment="1">
      <alignment horizontal="justify" vertical="center" wrapText="1"/>
    </xf>
    <xf numFmtId="0" fontId="27" fillId="3" borderId="4"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2" xfId="0" applyFont="1" applyFill="1" applyBorder="1" applyAlignment="1">
      <alignment horizontal="justify" vertical="center" wrapText="1"/>
    </xf>
    <xf numFmtId="0" fontId="38" fillId="7" borderId="1" xfId="0" applyFont="1" applyFill="1" applyBorder="1" applyAlignment="1">
      <alignment horizontal="center" vertical="center" wrapText="1"/>
    </xf>
    <xf numFmtId="0" fontId="28" fillId="8" borderId="25" xfId="0" applyFont="1" applyFill="1" applyBorder="1" applyAlignment="1">
      <alignment horizontal="right" vertical="center" wrapText="1" readingOrder="1"/>
    </xf>
    <xf numFmtId="0" fontId="28" fillId="8" borderId="26" xfId="0" applyFont="1" applyFill="1" applyBorder="1" applyAlignment="1">
      <alignment horizontal="right" vertical="center" wrapText="1" readingOrder="1"/>
    </xf>
    <xf numFmtId="0" fontId="28" fillId="8" borderId="36" xfId="0" applyFont="1" applyFill="1" applyBorder="1" applyAlignment="1">
      <alignment horizontal="left" wrapText="1" readingOrder="1"/>
    </xf>
    <xf numFmtId="0" fontId="28" fillId="8" borderId="37" xfId="0" applyFont="1" applyFill="1" applyBorder="1" applyAlignment="1">
      <alignment horizontal="left" wrapText="1" readingOrder="1"/>
    </xf>
    <xf numFmtId="0" fontId="36" fillId="7" borderId="1" xfId="0" applyFont="1" applyFill="1" applyBorder="1" applyAlignment="1">
      <alignment horizontal="left" vertical="center" wrapText="1"/>
    </xf>
    <xf numFmtId="0" fontId="0" fillId="0" borderId="3" xfId="0" applyBorder="1" applyAlignment="1">
      <alignment horizontal="justify" vertical="center" wrapText="1"/>
    </xf>
    <xf numFmtId="0" fontId="0" fillId="0" borderId="2" xfId="0" applyBorder="1" applyAlignment="1">
      <alignment horizontal="justify" vertical="center" wrapText="1"/>
    </xf>
    <xf numFmtId="0" fontId="41" fillId="7" borderId="0" xfId="0" applyFont="1" applyFill="1" applyAlignment="1">
      <alignment horizontal="center" vertical="center" wrapText="1"/>
    </xf>
    <xf numFmtId="0" fontId="29" fillId="8" borderId="25" xfId="0" applyFont="1" applyFill="1" applyBorder="1" applyAlignment="1">
      <alignment horizontal="center" vertical="center" wrapText="1" readingOrder="1"/>
    </xf>
    <xf numFmtId="0" fontId="29" fillId="8" borderId="26" xfId="0" applyFont="1" applyFill="1" applyBorder="1" applyAlignment="1">
      <alignment horizontal="center" vertical="center" wrapText="1" readingOrder="1"/>
    </xf>
    <xf numFmtId="0" fontId="29" fillId="8" borderId="29" xfId="0" applyFont="1" applyFill="1" applyBorder="1" applyAlignment="1">
      <alignment horizontal="center" vertical="center" wrapText="1" readingOrder="1"/>
    </xf>
    <xf numFmtId="0" fontId="29" fillId="8" borderId="30" xfId="0" applyFont="1" applyFill="1" applyBorder="1" applyAlignment="1">
      <alignment horizontal="center" vertical="center" wrapText="1" readingOrder="1"/>
    </xf>
    <xf numFmtId="0" fontId="29" fillId="8" borderId="31" xfId="0" applyFont="1" applyFill="1" applyBorder="1" applyAlignment="1">
      <alignment horizontal="center" vertical="center" wrapText="1" readingOrder="1"/>
    </xf>
    <xf numFmtId="0" fontId="29" fillId="8" borderId="32" xfId="0" applyFont="1" applyFill="1" applyBorder="1" applyAlignment="1">
      <alignment horizontal="center" vertical="center" wrapText="1" readingOrder="1"/>
    </xf>
    <xf numFmtId="0" fontId="30" fillId="8" borderId="26" xfId="0" applyFont="1" applyFill="1" applyBorder="1" applyAlignment="1">
      <alignment horizontal="center" vertical="center" wrapText="1" readingOrder="1"/>
    </xf>
    <xf numFmtId="0" fontId="30" fillId="8" borderId="33" xfId="0" applyFont="1" applyFill="1" applyBorder="1" applyAlignment="1">
      <alignment horizontal="center" vertical="center" wrapText="1" readingOrder="1"/>
    </xf>
    <xf numFmtId="0" fontId="26" fillId="8" borderId="27" xfId="0" applyFont="1" applyFill="1" applyBorder="1" applyAlignment="1">
      <alignment horizontal="center" vertical="center"/>
    </xf>
    <xf numFmtId="49" fontId="2" fillId="0" borderId="6" xfId="0" applyNumberFormat="1" applyFont="1" applyFill="1" applyBorder="1" applyAlignment="1">
      <alignment horizontal="center" vertical="center"/>
    </xf>
    <xf numFmtId="14" fontId="2" fillId="0" borderId="7" xfId="0" applyNumberFormat="1" applyFont="1" applyFill="1" applyBorder="1" applyAlignment="1">
      <alignment horizontal="center" vertical="center"/>
    </xf>
    <xf numFmtId="14" fontId="2" fillId="0" borderId="8" xfId="0" applyNumberFormat="1" applyFont="1" applyFill="1" applyBorder="1" applyAlignment="1">
      <alignment horizontal="center" vertical="center"/>
    </xf>
    <xf numFmtId="14" fontId="2" fillId="0" borderId="9" xfId="0" applyNumberFormat="1" applyFont="1" applyFill="1" applyBorder="1" applyAlignment="1">
      <alignment horizontal="center" vertical="center"/>
    </xf>
    <xf numFmtId="14" fontId="2" fillId="0" borderId="5" xfId="0" applyNumberFormat="1" applyFont="1" applyFill="1" applyBorder="1" applyAlignment="1">
      <alignment horizontal="center" vertical="center"/>
    </xf>
    <xf numFmtId="14" fontId="2" fillId="0" borderId="10"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1" fillId="0" borderId="0" xfId="0" applyFont="1" applyAlignment="1">
      <alignment horizontal="center"/>
    </xf>
    <xf numFmtId="0" fontId="40" fillId="7" borderId="11" xfId="0" applyFont="1" applyFill="1" applyBorder="1" applyAlignment="1">
      <alignment horizontal="center" vertical="center" textRotation="90" wrapText="1"/>
    </xf>
    <xf numFmtId="0" fontId="40" fillId="7" borderId="12" xfId="0" applyFont="1" applyFill="1" applyBorder="1" applyAlignment="1">
      <alignment horizontal="center" vertical="center" textRotation="90" wrapText="1"/>
    </xf>
    <xf numFmtId="0" fontId="40" fillId="7" borderId="15" xfId="0" applyFont="1" applyFill="1" applyBorder="1" applyAlignment="1">
      <alignment horizontal="center" vertical="center" textRotation="90" wrapText="1"/>
    </xf>
    <xf numFmtId="0" fontId="7" fillId="2" borderId="1" xfId="0" applyFont="1" applyFill="1" applyBorder="1" applyAlignment="1">
      <alignment horizontal="justify" vertical="center" wrapText="1"/>
    </xf>
    <xf numFmtId="0" fontId="3" fillId="6"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2" borderId="0" xfId="0" applyFont="1" applyFill="1" applyAlignment="1">
      <alignment horizontal="center" vertical="center" textRotation="90" wrapText="1"/>
    </xf>
    <xf numFmtId="0" fontId="3" fillId="2" borderId="13" xfId="0" applyFont="1" applyFill="1" applyBorder="1" applyAlignment="1">
      <alignment horizontal="center" vertical="center" textRotation="90" wrapText="1"/>
    </xf>
    <xf numFmtId="0" fontId="2" fillId="2" borderId="1" xfId="0" applyFont="1" applyFill="1" applyBorder="1" applyAlignment="1">
      <alignment horizontal="center" vertical="center" wrapText="1"/>
    </xf>
    <xf numFmtId="14" fontId="41" fillId="7" borderId="1" xfId="0" applyNumberFormat="1" applyFont="1" applyFill="1" applyBorder="1" applyAlignment="1">
      <alignment horizontal="center" vertical="center" wrapText="1"/>
    </xf>
    <xf numFmtId="0" fontId="36" fillId="7" borderId="3" xfId="0" applyFont="1" applyFill="1" applyBorder="1" applyAlignment="1">
      <alignment horizontal="left" vertical="center" wrapText="1"/>
    </xf>
    <xf numFmtId="0" fontId="36" fillId="7" borderId="4" xfId="0" applyFont="1" applyFill="1" applyBorder="1" applyAlignment="1">
      <alignment horizontal="left" vertical="center" wrapText="1"/>
    </xf>
    <xf numFmtId="0" fontId="36" fillId="7" borderId="2" xfId="0" applyFont="1" applyFill="1" applyBorder="1" applyAlignment="1">
      <alignment horizontal="left" vertical="center" wrapText="1"/>
    </xf>
    <xf numFmtId="0" fontId="1" fillId="2" borderId="3" xfId="0" applyFont="1" applyFill="1" applyBorder="1" applyAlignment="1">
      <alignment horizontal="justify" vertical="center" wrapText="1"/>
    </xf>
    <xf numFmtId="0" fontId="1" fillId="2" borderId="4" xfId="0" applyFont="1" applyFill="1" applyBorder="1" applyAlignment="1">
      <alignment horizontal="justify" vertical="center" wrapText="1"/>
    </xf>
    <xf numFmtId="0" fontId="1" fillId="2" borderId="2" xfId="0" applyFont="1" applyFill="1" applyBorder="1" applyAlignment="1">
      <alignment horizontal="justify" vertical="center" wrapText="1"/>
    </xf>
    <xf numFmtId="0" fontId="43" fillId="2" borderId="3" xfId="0" applyFont="1" applyFill="1" applyBorder="1" applyAlignment="1">
      <alignment horizontal="justify" vertical="center" wrapText="1"/>
    </xf>
    <xf numFmtId="0" fontId="43" fillId="2" borderId="4" xfId="0" applyFont="1" applyFill="1" applyBorder="1" applyAlignment="1">
      <alignment horizontal="justify" vertical="center" wrapText="1"/>
    </xf>
    <xf numFmtId="0" fontId="43" fillId="2" borderId="2" xfId="0" applyFont="1" applyFill="1" applyBorder="1" applyAlignment="1">
      <alignment horizontal="justify" vertical="center" wrapText="1"/>
    </xf>
    <xf numFmtId="0" fontId="17" fillId="2" borderId="3" xfId="0" applyFont="1" applyFill="1" applyBorder="1" applyAlignment="1">
      <alignment horizontal="justify" vertical="center" wrapText="1"/>
    </xf>
    <xf numFmtId="0" fontId="17" fillId="2" borderId="4" xfId="0" applyFont="1" applyFill="1" applyBorder="1" applyAlignment="1">
      <alignment horizontal="justify" vertical="center" wrapText="1"/>
    </xf>
    <xf numFmtId="0" fontId="17" fillId="2" borderId="2" xfId="0" applyFont="1" applyFill="1" applyBorder="1" applyAlignment="1">
      <alignment horizontal="justify" vertical="center" wrapText="1"/>
    </xf>
    <xf numFmtId="0" fontId="3" fillId="2" borderId="0" xfId="0" applyFont="1" applyFill="1" applyBorder="1" applyAlignment="1">
      <alignment horizontal="center" vertical="center" textRotation="90" wrapText="1"/>
    </xf>
    <xf numFmtId="0" fontId="3" fillId="6" borderId="3"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2" xfId="0" applyFont="1" applyFill="1" applyBorder="1" applyAlignment="1">
      <alignment horizontal="left" vertical="center" wrapText="1"/>
    </xf>
    <xf numFmtId="0" fontId="40" fillId="7" borderId="11" xfId="0" applyFont="1" applyFill="1" applyBorder="1" applyAlignment="1">
      <alignment horizontal="center" vertical="center" textRotation="90"/>
    </xf>
    <xf numFmtId="0" fontId="40" fillId="7" borderId="12" xfId="0" applyFont="1" applyFill="1" applyBorder="1" applyAlignment="1">
      <alignment horizontal="center" vertical="center" textRotation="90"/>
    </xf>
    <xf numFmtId="0" fontId="2" fillId="0" borderId="0" xfId="0" applyFont="1" applyFill="1" applyAlignment="1">
      <alignment horizontal="center" wrapText="1"/>
    </xf>
    <xf numFmtId="0" fontId="40" fillId="7" borderId="1" xfId="0" applyFont="1" applyFill="1" applyBorder="1" applyAlignment="1">
      <alignment horizontal="center" vertical="center" textRotation="90" wrapText="1"/>
    </xf>
    <xf numFmtId="0" fontId="2" fillId="2" borderId="0" xfId="0" applyFont="1" applyFill="1" applyAlignment="1">
      <alignment horizontal="center" wrapText="1"/>
    </xf>
    <xf numFmtId="0" fontId="3" fillId="0" borderId="0" xfId="0" applyFont="1" applyFill="1" applyBorder="1" applyAlignment="1">
      <alignment horizontal="center" vertical="center" textRotation="90" wrapText="1"/>
    </xf>
    <xf numFmtId="0" fontId="3" fillId="0" borderId="13" xfId="0" applyFont="1" applyFill="1" applyBorder="1" applyAlignment="1">
      <alignment horizontal="center" vertical="center" textRotation="90" wrapText="1"/>
    </xf>
    <xf numFmtId="0" fontId="1" fillId="2" borderId="0" xfId="0" applyFont="1" applyFill="1" applyAlignment="1">
      <alignment horizontal="center" vertical="center"/>
    </xf>
    <xf numFmtId="0" fontId="10" fillId="0" borderId="0"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2" fillId="0" borderId="0" xfId="0" applyFont="1" applyFill="1" applyBorder="1" applyAlignment="1">
      <alignment horizontal="center" wrapText="1"/>
    </xf>
    <xf numFmtId="0" fontId="3" fillId="0" borderId="0" xfId="0" applyFont="1" applyFill="1" applyBorder="1" applyAlignment="1">
      <alignment horizontal="center" wrapText="1"/>
    </xf>
    <xf numFmtId="0" fontId="40" fillId="7" borderId="1" xfId="0" applyFont="1" applyFill="1" applyBorder="1" applyAlignment="1">
      <alignment horizontal="left"/>
    </xf>
    <xf numFmtId="0" fontId="9" fillId="2" borderId="0" xfId="0" applyFont="1" applyFill="1" applyBorder="1" applyAlignment="1">
      <alignment horizontal="center" vertical="center"/>
    </xf>
    <xf numFmtId="0" fontId="1" fillId="0" borderId="3"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40" fillId="7" borderId="1" xfId="0" applyFont="1" applyFill="1" applyBorder="1" applyAlignment="1">
      <alignment horizontal="left" vertical="center"/>
    </xf>
    <xf numFmtId="0" fontId="9" fillId="2" borderId="4" xfId="0" applyFont="1" applyFill="1" applyBorder="1" applyAlignment="1">
      <alignment horizontal="center" vertical="center"/>
    </xf>
    <xf numFmtId="0" fontId="1" fillId="0" borderId="3" xfId="0" applyFont="1" applyFill="1" applyBorder="1" applyAlignment="1">
      <alignment horizontal="justify" vertical="center"/>
    </xf>
    <xf numFmtId="0" fontId="1" fillId="0" borderId="4" xfId="0" applyFont="1" applyFill="1" applyBorder="1" applyAlignment="1">
      <alignment horizontal="justify" vertical="center"/>
    </xf>
    <xf numFmtId="0" fontId="1" fillId="0" borderId="2" xfId="0" applyFont="1" applyFill="1" applyBorder="1" applyAlignment="1">
      <alignment horizontal="justify" vertical="center"/>
    </xf>
    <xf numFmtId="0" fontId="1" fillId="0" borderId="1" xfId="0" applyFont="1" applyFill="1" applyBorder="1" applyAlignment="1">
      <alignment horizontal="justify" vertical="center"/>
    </xf>
    <xf numFmtId="0" fontId="38" fillId="7" borderId="6" xfId="0" applyFont="1" applyFill="1" applyBorder="1" applyAlignment="1">
      <alignment horizontal="left" vertical="center" wrapText="1"/>
    </xf>
    <xf numFmtId="0" fontId="38" fillId="7" borderId="8" xfId="0" applyFont="1" applyFill="1" applyBorder="1" applyAlignment="1">
      <alignment horizontal="left" vertical="center" wrapText="1"/>
    </xf>
    <xf numFmtId="0" fontId="38" fillId="7" borderId="9" xfId="0" applyFont="1" applyFill="1" applyBorder="1" applyAlignment="1">
      <alignment horizontal="left" vertical="center" wrapText="1"/>
    </xf>
    <xf numFmtId="0" fontId="38" fillId="7" borderId="10" xfId="0" applyFont="1" applyFill="1" applyBorder="1" applyAlignment="1">
      <alignment horizontal="left" vertical="center" wrapText="1"/>
    </xf>
    <xf numFmtId="0" fontId="2" fillId="2" borderId="1" xfId="0" applyFont="1" applyFill="1" applyBorder="1" applyAlignment="1">
      <alignment horizontal="center"/>
    </xf>
    <xf numFmtId="0" fontId="40" fillId="7" borderId="7" xfId="0" applyFont="1" applyFill="1" applyBorder="1" applyAlignment="1">
      <alignment horizontal="left" vertical="center" wrapText="1"/>
    </xf>
    <xf numFmtId="0" fontId="40" fillId="7" borderId="0" xfId="0" applyFont="1" applyFill="1" applyBorder="1" applyAlignment="1">
      <alignment horizontal="left" vertical="center" wrapText="1"/>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10" fillId="2" borderId="1" xfId="0" applyFont="1" applyFill="1" applyBorder="1" applyAlignment="1">
      <alignment horizontal="center" vertical="center"/>
    </xf>
    <xf numFmtId="0" fontId="10" fillId="0" borderId="11" xfId="0" applyFont="1" applyBorder="1" applyAlignment="1">
      <alignment horizontal="center" vertical="center" wrapText="1"/>
    </xf>
    <xf numFmtId="0" fontId="10" fillId="0" borderId="15" xfId="0" applyFont="1" applyBorder="1" applyAlignment="1">
      <alignment horizontal="center" vertical="center" wrapText="1"/>
    </xf>
    <xf numFmtId="0" fontId="38" fillId="7" borderId="11" xfId="0" applyFont="1" applyFill="1" applyBorder="1" applyAlignment="1">
      <alignment horizontal="left" vertical="center" wrapText="1"/>
    </xf>
    <xf numFmtId="0" fontId="38" fillId="7" borderId="15" xfId="0" applyFont="1" applyFill="1" applyBorder="1" applyAlignment="1">
      <alignment horizontal="left" vertical="center" wrapText="1"/>
    </xf>
  </cellXfs>
  <cellStyles count="81">
    <cellStyle name="Euro" xfId="3"/>
    <cellStyle name="Euro 2" xfId="6"/>
    <cellStyle name="Hipervínculo 2" xfId="2"/>
    <cellStyle name="Hipervínculo 3" xfId="77"/>
    <cellStyle name="Millares 2" xfId="7"/>
    <cellStyle name="Millares 2 2" xfId="8"/>
    <cellStyle name="Millares 2 2 2" xfId="74"/>
    <cellStyle name="Millares 2 3" xfId="9"/>
    <cellStyle name="Millares 2 4" xfId="10"/>
    <cellStyle name="Millares 2 5" xfId="11"/>
    <cellStyle name="Millares 2 6" xfId="71"/>
    <cellStyle name="Moneda 10" xfId="12"/>
    <cellStyle name="Moneda 11" xfId="13"/>
    <cellStyle name="Moneda 12" xfId="14"/>
    <cellStyle name="Moneda 13" xfId="15"/>
    <cellStyle name="Moneda 14" xfId="16"/>
    <cellStyle name="Moneda 15" xfId="17"/>
    <cellStyle name="Moneda 16" xfId="18"/>
    <cellStyle name="Moneda 17" xfId="19"/>
    <cellStyle name="Moneda 17 2" xfId="20"/>
    <cellStyle name="Moneda 17 3" xfId="21"/>
    <cellStyle name="Moneda 18" xfId="22"/>
    <cellStyle name="Moneda 19" xfId="23"/>
    <cellStyle name="Moneda 2" xfId="24"/>
    <cellStyle name="Moneda 2 2" xfId="25"/>
    <cellStyle name="Moneda 2 3" xfId="26"/>
    <cellStyle name="Moneda 2 4" xfId="27"/>
    <cellStyle name="Moneda 2 5" xfId="73"/>
    <cellStyle name="Moneda 2_BIENESTAR INSTITUCIONAL" xfId="28"/>
    <cellStyle name="Moneda 20" xfId="29"/>
    <cellStyle name="Moneda 21" xfId="30"/>
    <cellStyle name="Moneda 22" xfId="31"/>
    <cellStyle name="Moneda 23" xfId="32"/>
    <cellStyle name="Moneda 24" xfId="33"/>
    <cellStyle name="Moneda 25" xfId="34"/>
    <cellStyle name="Moneda 26" xfId="35"/>
    <cellStyle name="Moneda 26 2" xfId="36"/>
    <cellStyle name="Moneda 26 3" xfId="37"/>
    <cellStyle name="Moneda 27" xfId="38"/>
    <cellStyle name="Moneda 28" xfId="39"/>
    <cellStyle name="Moneda 29" xfId="40"/>
    <cellStyle name="Moneda 3" xfId="41"/>
    <cellStyle name="Moneda 3 2" xfId="42"/>
    <cellStyle name="Moneda 30" xfId="75"/>
    <cellStyle name="Moneda 31" xfId="72"/>
    <cellStyle name="Moneda 4" xfId="43"/>
    <cellStyle name="Moneda 5" xfId="44"/>
    <cellStyle name="Moneda 6" xfId="45"/>
    <cellStyle name="Moneda 7" xfId="46"/>
    <cellStyle name="Moneda 8" xfId="47"/>
    <cellStyle name="Moneda 9" xfId="48"/>
    <cellStyle name="Normal" xfId="0" builtinId="0"/>
    <cellStyle name="Normal 10" xfId="49"/>
    <cellStyle name="Normal 11" xfId="70"/>
    <cellStyle name="Normal 12" xfId="50"/>
    <cellStyle name="Normal 13" xfId="76"/>
    <cellStyle name="Normal 13 2" xfId="79"/>
    <cellStyle name="Normal 14" xfId="78"/>
    <cellStyle name="Normal 2" xfId="1"/>
    <cellStyle name="Normal 2 2" xfId="51"/>
    <cellStyle name="Normal 2 2 2" xfId="52"/>
    <cellStyle name="Normal 2_BIENESTAR INSTITUCIONAL" xfId="53"/>
    <cellStyle name="Normal 3" xfId="54"/>
    <cellStyle name="Normal 3 2" xfId="55"/>
    <cellStyle name="Normal 4" xfId="4"/>
    <cellStyle name="Normal 5" xfId="56"/>
    <cellStyle name="Normal 5 2" xfId="57"/>
    <cellStyle name="Normal 5 2 2" xfId="58"/>
    <cellStyle name="Normal 6" xfId="5"/>
    <cellStyle name="Normal 6 2" xfId="59"/>
    <cellStyle name="Normal 7" xfId="60"/>
    <cellStyle name="Normal 8" xfId="61"/>
    <cellStyle name="Normal 9" xfId="62"/>
    <cellStyle name="Porcentaje" xfId="80" builtinId="5"/>
    <cellStyle name="Porcentaje 2" xfId="63"/>
    <cellStyle name="Porcentaje 3" xfId="64"/>
    <cellStyle name="Porcentaje 4" xfId="65"/>
    <cellStyle name="Porcentual 2" xfId="66"/>
    <cellStyle name="Porcentual 3" xfId="67"/>
    <cellStyle name="Porcentual 4" xfId="68"/>
    <cellStyle name="Porcentual 5" xfId="69"/>
  </cellStyles>
  <dxfs count="120">
    <dxf>
      <fill>
        <patternFill>
          <bgColor rgb="FFBCE292"/>
        </patternFill>
      </fill>
    </dxf>
    <dxf>
      <fill>
        <patternFill>
          <bgColor rgb="FFFFFF99"/>
        </patternFill>
      </fill>
    </dxf>
    <dxf>
      <fill>
        <patternFill>
          <bgColor rgb="FFFF9F9F"/>
        </patternFill>
      </fill>
    </dxf>
    <dxf>
      <fill>
        <patternFill>
          <bgColor rgb="FFEA9C00"/>
        </patternFill>
      </fill>
    </dxf>
    <dxf>
      <fill>
        <patternFill>
          <bgColor theme="0" tint="-0.34998626667073579"/>
        </patternFill>
      </fill>
    </dxf>
    <dxf>
      <fill>
        <patternFill>
          <bgColor rgb="FFBCE292"/>
        </patternFill>
      </fill>
    </dxf>
    <dxf>
      <fill>
        <patternFill>
          <bgColor rgb="FFFFFF99"/>
        </patternFill>
      </fill>
    </dxf>
    <dxf>
      <fill>
        <patternFill>
          <bgColor rgb="FFFF9F9F"/>
        </patternFill>
      </fill>
    </dxf>
    <dxf>
      <fill>
        <patternFill>
          <bgColor rgb="FFEA9C00"/>
        </patternFill>
      </fill>
    </dxf>
    <dxf>
      <fill>
        <patternFill>
          <bgColor theme="0" tint="-0.34998626667073579"/>
        </patternFill>
      </fill>
    </dxf>
    <dxf>
      <fill>
        <patternFill>
          <bgColor rgb="FFBCE292"/>
        </patternFill>
      </fill>
    </dxf>
    <dxf>
      <fill>
        <patternFill>
          <bgColor rgb="FFFFFF99"/>
        </patternFill>
      </fill>
    </dxf>
    <dxf>
      <fill>
        <patternFill>
          <bgColor rgb="FFFF9F9F"/>
        </patternFill>
      </fill>
    </dxf>
    <dxf>
      <fill>
        <patternFill>
          <bgColor rgb="FFEA9C00"/>
        </patternFill>
      </fill>
    </dxf>
    <dxf>
      <fill>
        <patternFill>
          <bgColor theme="0" tint="-0.34998626667073579"/>
        </patternFill>
      </fill>
    </dxf>
    <dxf>
      <fill>
        <patternFill>
          <bgColor rgb="FFBCE292"/>
        </patternFill>
      </fill>
    </dxf>
    <dxf>
      <fill>
        <patternFill>
          <bgColor rgb="FFFFFF99"/>
        </patternFill>
      </fill>
    </dxf>
    <dxf>
      <fill>
        <patternFill>
          <bgColor rgb="FFFF9F9F"/>
        </patternFill>
      </fill>
    </dxf>
    <dxf>
      <fill>
        <patternFill>
          <bgColor rgb="FFEA9C00"/>
        </patternFill>
      </fill>
    </dxf>
    <dxf>
      <fill>
        <patternFill>
          <bgColor theme="0" tint="-0.34998626667073579"/>
        </patternFill>
      </fill>
    </dxf>
    <dxf>
      <fill>
        <patternFill>
          <bgColor rgb="FFBCE292"/>
        </patternFill>
      </fill>
    </dxf>
    <dxf>
      <fill>
        <patternFill>
          <bgColor rgb="FFFFFF99"/>
        </patternFill>
      </fill>
    </dxf>
    <dxf>
      <fill>
        <patternFill>
          <bgColor rgb="FFFF9F9F"/>
        </patternFill>
      </fill>
    </dxf>
    <dxf>
      <fill>
        <patternFill>
          <bgColor rgb="FFEA9C00"/>
        </patternFill>
      </fill>
    </dxf>
    <dxf>
      <fill>
        <patternFill>
          <bgColor theme="0" tint="-0.34998626667073579"/>
        </patternFill>
      </fill>
    </dxf>
    <dxf>
      <fill>
        <patternFill>
          <bgColor rgb="FFBCE292"/>
        </patternFill>
      </fill>
    </dxf>
    <dxf>
      <fill>
        <patternFill>
          <bgColor rgb="FFFFFF99"/>
        </patternFill>
      </fill>
    </dxf>
    <dxf>
      <fill>
        <patternFill>
          <bgColor rgb="FFFF9F9F"/>
        </patternFill>
      </fill>
    </dxf>
    <dxf>
      <fill>
        <patternFill>
          <bgColor rgb="FFEA9C00"/>
        </patternFill>
      </fill>
    </dxf>
    <dxf>
      <fill>
        <patternFill>
          <bgColor theme="0" tint="-0.34998626667073579"/>
        </patternFill>
      </fill>
    </dxf>
    <dxf>
      <fill>
        <patternFill>
          <bgColor rgb="FFBCE292"/>
        </patternFill>
      </fill>
    </dxf>
    <dxf>
      <fill>
        <patternFill>
          <bgColor rgb="FFFFFF99"/>
        </patternFill>
      </fill>
    </dxf>
    <dxf>
      <fill>
        <patternFill>
          <bgColor rgb="FFFF9F9F"/>
        </patternFill>
      </fill>
    </dxf>
    <dxf>
      <fill>
        <patternFill>
          <bgColor rgb="FFEA9C00"/>
        </patternFill>
      </fill>
    </dxf>
    <dxf>
      <fill>
        <patternFill>
          <bgColor theme="0" tint="-0.34998626667073579"/>
        </patternFill>
      </fill>
    </dxf>
    <dxf>
      <fill>
        <patternFill>
          <bgColor rgb="FFBCE292"/>
        </patternFill>
      </fill>
    </dxf>
    <dxf>
      <fill>
        <patternFill>
          <bgColor rgb="FFFFFF99"/>
        </patternFill>
      </fill>
    </dxf>
    <dxf>
      <fill>
        <patternFill>
          <bgColor rgb="FFFF9F9F"/>
        </patternFill>
      </fill>
    </dxf>
    <dxf>
      <fill>
        <patternFill>
          <bgColor rgb="FFEA9C00"/>
        </patternFill>
      </fill>
    </dxf>
    <dxf>
      <fill>
        <patternFill>
          <bgColor theme="0" tint="-0.34998626667073579"/>
        </patternFill>
      </fill>
    </dxf>
    <dxf>
      <fill>
        <patternFill>
          <bgColor rgb="FFBCE292"/>
        </patternFill>
      </fill>
    </dxf>
    <dxf>
      <fill>
        <patternFill>
          <bgColor rgb="FFFFFF99"/>
        </patternFill>
      </fill>
    </dxf>
    <dxf>
      <fill>
        <patternFill>
          <bgColor rgb="FFFF9F9F"/>
        </patternFill>
      </fill>
    </dxf>
    <dxf>
      <fill>
        <patternFill>
          <bgColor rgb="FFEA9C00"/>
        </patternFill>
      </fill>
    </dxf>
    <dxf>
      <fill>
        <patternFill>
          <bgColor theme="0" tint="-0.34998626667073579"/>
        </patternFill>
      </fill>
    </dxf>
    <dxf>
      <fill>
        <patternFill>
          <bgColor rgb="FFBCE292"/>
        </patternFill>
      </fill>
    </dxf>
    <dxf>
      <fill>
        <patternFill>
          <bgColor rgb="FFFFFF99"/>
        </patternFill>
      </fill>
    </dxf>
    <dxf>
      <fill>
        <patternFill>
          <bgColor rgb="FFFF9F9F"/>
        </patternFill>
      </fill>
    </dxf>
    <dxf>
      <fill>
        <patternFill>
          <bgColor rgb="FFEA9C00"/>
        </patternFill>
      </fill>
    </dxf>
    <dxf>
      <fill>
        <patternFill>
          <bgColor theme="0" tint="-0.34998626667073579"/>
        </patternFill>
      </fill>
    </dxf>
    <dxf>
      <fill>
        <patternFill>
          <bgColor rgb="FFBCE292"/>
        </patternFill>
      </fill>
    </dxf>
    <dxf>
      <fill>
        <patternFill>
          <bgColor rgb="FFFFFF99"/>
        </patternFill>
      </fill>
    </dxf>
    <dxf>
      <fill>
        <patternFill>
          <bgColor rgb="FFFF9F9F"/>
        </patternFill>
      </fill>
    </dxf>
    <dxf>
      <fill>
        <patternFill>
          <bgColor rgb="FFEA9C00"/>
        </patternFill>
      </fill>
    </dxf>
    <dxf>
      <fill>
        <patternFill>
          <bgColor theme="0" tint="-0.34998626667073579"/>
        </patternFill>
      </fill>
    </dxf>
    <dxf>
      <fill>
        <patternFill>
          <bgColor rgb="FFBCE292"/>
        </patternFill>
      </fill>
    </dxf>
    <dxf>
      <fill>
        <patternFill>
          <bgColor rgb="FFFFFF99"/>
        </patternFill>
      </fill>
    </dxf>
    <dxf>
      <fill>
        <patternFill>
          <bgColor rgb="FFFF9F9F"/>
        </patternFill>
      </fill>
    </dxf>
    <dxf>
      <fill>
        <patternFill>
          <bgColor rgb="FFEA9C00"/>
        </patternFill>
      </fill>
    </dxf>
    <dxf>
      <fill>
        <patternFill>
          <bgColor theme="0" tint="-0.34998626667073579"/>
        </patternFill>
      </fill>
    </dxf>
    <dxf>
      <fill>
        <patternFill>
          <bgColor rgb="FFBCE292"/>
        </patternFill>
      </fill>
    </dxf>
    <dxf>
      <fill>
        <patternFill>
          <bgColor rgb="FFFFFF99"/>
        </patternFill>
      </fill>
    </dxf>
    <dxf>
      <fill>
        <patternFill>
          <bgColor rgb="FFFF9F9F"/>
        </patternFill>
      </fill>
    </dxf>
    <dxf>
      <fill>
        <patternFill>
          <bgColor rgb="FFEA9C00"/>
        </patternFill>
      </fill>
    </dxf>
    <dxf>
      <fill>
        <patternFill>
          <bgColor theme="0" tint="-0.34998626667073579"/>
        </patternFill>
      </fill>
    </dxf>
    <dxf>
      <fill>
        <patternFill>
          <bgColor rgb="FFBCE292"/>
        </patternFill>
      </fill>
    </dxf>
    <dxf>
      <fill>
        <patternFill>
          <bgColor rgb="FFFFFF99"/>
        </patternFill>
      </fill>
    </dxf>
    <dxf>
      <fill>
        <patternFill>
          <bgColor rgb="FFFF9F9F"/>
        </patternFill>
      </fill>
    </dxf>
    <dxf>
      <fill>
        <patternFill>
          <bgColor rgb="FFEA9C00"/>
        </patternFill>
      </fill>
    </dxf>
    <dxf>
      <fill>
        <patternFill>
          <bgColor theme="0" tint="-0.34998626667073579"/>
        </patternFill>
      </fill>
    </dxf>
    <dxf>
      <fill>
        <patternFill>
          <bgColor rgb="FFBCE292"/>
        </patternFill>
      </fill>
    </dxf>
    <dxf>
      <fill>
        <patternFill>
          <bgColor rgb="FFFFFF99"/>
        </patternFill>
      </fill>
    </dxf>
    <dxf>
      <fill>
        <patternFill>
          <bgColor rgb="FFFF9F9F"/>
        </patternFill>
      </fill>
    </dxf>
    <dxf>
      <fill>
        <patternFill>
          <bgColor rgb="FFEA9C00"/>
        </patternFill>
      </fill>
    </dxf>
    <dxf>
      <fill>
        <patternFill>
          <bgColor theme="0" tint="-0.34998626667073579"/>
        </patternFill>
      </fill>
    </dxf>
    <dxf>
      <fill>
        <patternFill>
          <bgColor rgb="FFBCE292"/>
        </patternFill>
      </fill>
    </dxf>
    <dxf>
      <fill>
        <patternFill>
          <bgColor rgb="FFFFFF99"/>
        </patternFill>
      </fill>
    </dxf>
    <dxf>
      <fill>
        <patternFill>
          <bgColor rgb="FFFF9F9F"/>
        </patternFill>
      </fill>
    </dxf>
    <dxf>
      <fill>
        <patternFill>
          <bgColor rgb="FFEA9C00"/>
        </patternFill>
      </fill>
    </dxf>
    <dxf>
      <fill>
        <patternFill>
          <bgColor theme="0" tint="-0.34998626667073579"/>
        </patternFill>
      </fill>
    </dxf>
    <dxf>
      <fill>
        <patternFill>
          <bgColor rgb="FFBCE292"/>
        </patternFill>
      </fill>
    </dxf>
    <dxf>
      <fill>
        <patternFill>
          <bgColor rgb="FFFFFF99"/>
        </patternFill>
      </fill>
    </dxf>
    <dxf>
      <fill>
        <patternFill>
          <bgColor rgb="FFFF9F9F"/>
        </patternFill>
      </fill>
    </dxf>
    <dxf>
      <fill>
        <patternFill>
          <bgColor rgb="FFEA9C00"/>
        </patternFill>
      </fill>
    </dxf>
    <dxf>
      <fill>
        <patternFill>
          <bgColor theme="0" tint="-0.34998626667073579"/>
        </patternFill>
      </fill>
    </dxf>
    <dxf>
      <fill>
        <patternFill>
          <bgColor rgb="FFBCE292"/>
        </patternFill>
      </fill>
    </dxf>
    <dxf>
      <fill>
        <patternFill>
          <bgColor rgb="FFFFFF99"/>
        </patternFill>
      </fill>
    </dxf>
    <dxf>
      <fill>
        <patternFill>
          <bgColor rgb="FFFF9F9F"/>
        </patternFill>
      </fill>
    </dxf>
    <dxf>
      <fill>
        <patternFill>
          <bgColor rgb="FFEA9C00"/>
        </patternFill>
      </fill>
    </dxf>
    <dxf>
      <fill>
        <patternFill>
          <bgColor theme="0" tint="-0.34998626667073579"/>
        </patternFill>
      </fill>
    </dxf>
    <dxf>
      <fill>
        <patternFill>
          <bgColor rgb="FFBCE292"/>
        </patternFill>
      </fill>
    </dxf>
    <dxf>
      <fill>
        <patternFill>
          <bgColor rgb="FFFFFF99"/>
        </patternFill>
      </fill>
    </dxf>
    <dxf>
      <fill>
        <patternFill>
          <bgColor rgb="FFFF9F9F"/>
        </patternFill>
      </fill>
    </dxf>
    <dxf>
      <fill>
        <patternFill>
          <bgColor rgb="FFEA9C00"/>
        </patternFill>
      </fill>
    </dxf>
    <dxf>
      <fill>
        <patternFill>
          <bgColor theme="0" tint="-0.34998626667073579"/>
        </patternFill>
      </fill>
    </dxf>
    <dxf>
      <fill>
        <patternFill>
          <bgColor rgb="FFBCE292"/>
        </patternFill>
      </fill>
    </dxf>
    <dxf>
      <fill>
        <patternFill>
          <bgColor rgb="FFFFFF99"/>
        </patternFill>
      </fill>
    </dxf>
    <dxf>
      <fill>
        <patternFill>
          <bgColor rgb="FFFF9F9F"/>
        </patternFill>
      </fill>
    </dxf>
    <dxf>
      <fill>
        <patternFill>
          <bgColor rgb="FFEA9C00"/>
        </patternFill>
      </fill>
    </dxf>
    <dxf>
      <fill>
        <patternFill>
          <bgColor theme="0" tint="-0.34998626667073579"/>
        </patternFill>
      </fill>
    </dxf>
    <dxf>
      <fill>
        <patternFill>
          <bgColor rgb="FFBCE292"/>
        </patternFill>
      </fill>
    </dxf>
    <dxf>
      <fill>
        <patternFill>
          <bgColor rgb="FFFFFF99"/>
        </patternFill>
      </fill>
    </dxf>
    <dxf>
      <fill>
        <patternFill>
          <bgColor rgb="FFFF9F9F"/>
        </patternFill>
      </fill>
    </dxf>
    <dxf>
      <fill>
        <patternFill>
          <bgColor rgb="FFEA9C00"/>
        </patternFill>
      </fill>
    </dxf>
    <dxf>
      <fill>
        <patternFill>
          <bgColor theme="0" tint="-0.34998626667073579"/>
        </patternFill>
      </fill>
    </dxf>
    <dxf>
      <fill>
        <patternFill>
          <bgColor rgb="FFBCE292"/>
        </patternFill>
      </fill>
    </dxf>
    <dxf>
      <fill>
        <patternFill>
          <bgColor rgb="FFFFFF99"/>
        </patternFill>
      </fill>
    </dxf>
    <dxf>
      <fill>
        <patternFill>
          <bgColor rgb="FFFF9F9F"/>
        </patternFill>
      </fill>
    </dxf>
    <dxf>
      <fill>
        <patternFill>
          <bgColor rgb="FFEA9C00"/>
        </patternFill>
      </fill>
    </dxf>
    <dxf>
      <fill>
        <patternFill>
          <bgColor theme="0" tint="-0.34998626667073579"/>
        </patternFill>
      </fill>
    </dxf>
    <dxf>
      <fill>
        <patternFill>
          <bgColor rgb="FFBCE292"/>
        </patternFill>
      </fill>
    </dxf>
    <dxf>
      <fill>
        <patternFill>
          <bgColor rgb="FFFFFF99"/>
        </patternFill>
      </fill>
    </dxf>
    <dxf>
      <fill>
        <patternFill>
          <bgColor rgb="FFFF9F9F"/>
        </patternFill>
      </fill>
    </dxf>
    <dxf>
      <fill>
        <patternFill>
          <bgColor rgb="FFEA9C00"/>
        </patternFill>
      </fill>
    </dxf>
    <dxf>
      <fill>
        <patternFill>
          <bgColor theme="0" tint="-0.34998626667073579"/>
        </patternFill>
      </fill>
    </dxf>
    <dxf>
      <fill>
        <patternFill>
          <bgColor rgb="FFBCE292"/>
        </patternFill>
      </fill>
    </dxf>
    <dxf>
      <fill>
        <patternFill>
          <bgColor rgb="FFFFFF99"/>
        </patternFill>
      </fill>
    </dxf>
    <dxf>
      <fill>
        <patternFill>
          <bgColor rgb="FFFF9F9F"/>
        </patternFill>
      </fill>
    </dxf>
    <dxf>
      <fill>
        <patternFill>
          <bgColor rgb="FFEA9C00"/>
        </patternFill>
      </fill>
    </dxf>
    <dxf>
      <fill>
        <patternFill>
          <bgColor theme="0" tint="-0.34998626667073579"/>
        </patternFill>
      </fill>
    </dxf>
  </dxfs>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xdr:col>
      <xdr:colOff>500063</xdr:colOff>
      <xdr:row>0</xdr:row>
      <xdr:rowOff>50567</xdr:rowOff>
    </xdr:from>
    <xdr:to>
      <xdr:col>2</xdr:col>
      <xdr:colOff>523875</xdr:colOff>
      <xdr:row>2</xdr:row>
      <xdr:rowOff>152401</xdr:rowOff>
    </xdr:to>
    <xdr:pic>
      <xdr:nvPicPr>
        <xdr:cNvPr id="2" name="Imagen 1" descr="SIMBOLO UTS">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5788" y="50567"/>
          <a:ext cx="785812" cy="48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257174</xdr:colOff>
      <xdr:row>0</xdr:row>
      <xdr:rowOff>49212</xdr:rowOff>
    </xdr:from>
    <xdr:to>
      <xdr:col>2</xdr:col>
      <xdr:colOff>0</xdr:colOff>
      <xdr:row>2</xdr:row>
      <xdr:rowOff>38100</xdr:rowOff>
    </xdr:to>
    <xdr:pic>
      <xdr:nvPicPr>
        <xdr:cNvPr id="2" name="Imagen 1" descr="SIMBOLO UTS">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899" y="49212"/>
          <a:ext cx="847726" cy="560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183093</xdr:colOff>
      <xdr:row>0</xdr:row>
      <xdr:rowOff>0</xdr:rowOff>
    </xdr:from>
    <xdr:to>
      <xdr:col>2</xdr:col>
      <xdr:colOff>47626</xdr:colOff>
      <xdr:row>3</xdr:row>
      <xdr:rowOff>45520</xdr:rowOff>
    </xdr:to>
    <xdr:pic>
      <xdr:nvPicPr>
        <xdr:cNvPr id="2" name="Imagen 1" descr="SIMBOLO UTS">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9293" y="0"/>
          <a:ext cx="940858" cy="607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23812</xdr:colOff>
      <xdr:row>12</xdr:row>
      <xdr:rowOff>47625</xdr:rowOff>
    </xdr:from>
    <xdr:to>
      <xdr:col>2</xdr:col>
      <xdr:colOff>9525</xdr:colOff>
      <xdr:row>14</xdr:row>
      <xdr:rowOff>1038225</xdr:rowOff>
    </xdr:to>
    <xdr:cxnSp macro="">
      <xdr:nvCxnSpPr>
        <xdr:cNvPr id="2" name="Conector recto 1">
          <a:extLst>
            <a:ext uri="{FF2B5EF4-FFF2-40B4-BE49-F238E27FC236}">
              <a16:creationId xmlns:a16="http://schemas.microsoft.com/office/drawing/2014/main" id="{2BF87550-4D05-4858-8449-338EA946FA7F}"/>
            </a:ext>
          </a:extLst>
        </xdr:cNvPr>
        <xdr:cNvCxnSpPr/>
      </xdr:nvCxnSpPr>
      <xdr:spPr>
        <a:xfrm>
          <a:off x="23812" y="3067050"/>
          <a:ext cx="6348413" cy="1438275"/>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470959</xdr:colOff>
      <xdr:row>0</xdr:row>
      <xdr:rowOff>0</xdr:rowOff>
    </xdr:from>
    <xdr:to>
      <xdr:col>0</xdr:col>
      <xdr:colOff>1267512</xdr:colOff>
      <xdr:row>2</xdr:row>
      <xdr:rowOff>170392</xdr:rowOff>
    </xdr:to>
    <xdr:pic>
      <xdr:nvPicPr>
        <xdr:cNvPr id="4" name="Imagen 3" descr="SIMBOLO UTS">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0959" y="0"/>
          <a:ext cx="796553" cy="551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194734</xdr:colOff>
      <xdr:row>0</xdr:row>
      <xdr:rowOff>48683</xdr:rowOff>
    </xdr:from>
    <xdr:to>
      <xdr:col>2</xdr:col>
      <xdr:colOff>648387</xdr:colOff>
      <xdr:row>3</xdr:row>
      <xdr:rowOff>28575</xdr:rowOff>
    </xdr:to>
    <xdr:pic>
      <xdr:nvPicPr>
        <xdr:cNvPr id="2" name="Imagen 1" descr="SIMBOLO UTS">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8584" y="48683"/>
          <a:ext cx="910853" cy="551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152399</xdr:colOff>
      <xdr:row>0</xdr:row>
      <xdr:rowOff>0</xdr:rowOff>
    </xdr:from>
    <xdr:to>
      <xdr:col>4</xdr:col>
      <xdr:colOff>1362074</xdr:colOff>
      <xdr:row>3</xdr:row>
      <xdr:rowOff>146050</xdr:rowOff>
    </xdr:to>
    <xdr:pic>
      <xdr:nvPicPr>
        <xdr:cNvPr id="2" name="Imagen 2" descr="SIMBOLO UTS">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2999" y="0"/>
          <a:ext cx="1209675" cy="71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134941</xdr:colOff>
      <xdr:row>12</xdr:row>
      <xdr:rowOff>166686</xdr:rowOff>
    </xdr:from>
    <xdr:to>
      <xdr:col>2</xdr:col>
      <xdr:colOff>96385</xdr:colOff>
      <xdr:row>12</xdr:row>
      <xdr:rowOff>419995</xdr:rowOff>
    </xdr:to>
    <xdr:sp macro="" textlink="">
      <xdr:nvSpPr>
        <xdr:cNvPr id="3" name="2 Flecha derecha">
          <a:extLst>
            <a:ext uri="{FF2B5EF4-FFF2-40B4-BE49-F238E27FC236}">
              <a16:creationId xmlns:a16="http://schemas.microsoft.com/office/drawing/2014/main" id="{00000000-0008-0000-0700-000003000000}"/>
            </a:ext>
          </a:extLst>
        </xdr:cNvPr>
        <xdr:cNvSpPr/>
      </xdr:nvSpPr>
      <xdr:spPr>
        <a:xfrm>
          <a:off x="301629" y="2643186"/>
          <a:ext cx="366256" cy="253309"/>
        </a:xfrm>
        <a:prstGeom prst="rightArrow">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0</xdr:col>
      <xdr:colOff>88447</xdr:colOff>
      <xdr:row>11</xdr:row>
      <xdr:rowOff>13605</xdr:rowOff>
    </xdr:from>
    <xdr:ext cx="843643" cy="436786"/>
    <xdr:sp macro="" textlink="">
      <xdr:nvSpPr>
        <xdr:cNvPr id="7" name="6 CuadroTexto">
          <a:extLst>
            <a:ext uri="{FF2B5EF4-FFF2-40B4-BE49-F238E27FC236}">
              <a16:creationId xmlns:a16="http://schemas.microsoft.com/office/drawing/2014/main" id="{00000000-0008-0000-0700-000007000000}"/>
            </a:ext>
          </a:extLst>
        </xdr:cNvPr>
        <xdr:cNvSpPr txBox="1"/>
      </xdr:nvSpPr>
      <xdr:spPr>
        <a:xfrm>
          <a:off x="88447" y="2228168"/>
          <a:ext cx="84364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CO" sz="1100" b="0"/>
            <a:t>FACTORES</a:t>
          </a:r>
        </a:p>
        <a:p>
          <a:r>
            <a:rPr lang="es-CO" sz="1100" b="0" baseline="0"/>
            <a:t> INTERNOS</a:t>
          </a:r>
          <a:endParaRPr lang="es-CO" sz="1100" b="0"/>
        </a:p>
      </xdr:txBody>
    </xdr:sp>
    <xdr:clientData/>
  </xdr:oneCellAnchor>
  <xdr:oneCellAnchor>
    <xdr:from>
      <xdr:col>0</xdr:col>
      <xdr:colOff>61233</xdr:colOff>
      <xdr:row>14</xdr:row>
      <xdr:rowOff>1</xdr:rowOff>
    </xdr:from>
    <xdr:ext cx="822148" cy="436786"/>
    <xdr:sp macro="" textlink="">
      <xdr:nvSpPr>
        <xdr:cNvPr id="8" name="7 CuadroTexto">
          <a:extLst>
            <a:ext uri="{FF2B5EF4-FFF2-40B4-BE49-F238E27FC236}">
              <a16:creationId xmlns:a16="http://schemas.microsoft.com/office/drawing/2014/main" id="{00000000-0008-0000-0700-000008000000}"/>
            </a:ext>
          </a:extLst>
        </xdr:cNvPr>
        <xdr:cNvSpPr txBox="1"/>
      </xdr:nvSpPr>
      <xdr:spPr>
        <a:xfrm>
          <a:off x="61233" y="3107532"/>
          <a:ext cx="822148"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1100"/>
            <a:t>FACTORES</a:t>
          </a:r>
        </a:p>
        <a:p>
          <a:pPr algn="ctr"/>
          <a:r>
            <a:rPr lang="es-CO" sz="1100" baseline="0"/>
            <a:t> EXTERNOS</a:t>
          </a:r>
          <a:endParaRPr lang="es-CO" sz="1100"/>
        </a:p>
      </xdr:txBody>
    </xdr:sp>
    <xdr:clientData/>
  </xdr:oneCellAnchor>
  <xdr:twoCellAnchor>
    <xdr:from>
      <xdr:col>1</xdr:col>
      <xdr:colOff>167822</xdr:colOff>
      <xdr:row>15</xdr:row>
      <xdr:rowOff>65766</xdr:rowOff>
    </xdr:from>
    <xdr:to>
      <xdr:col>2</xdr:col>
      <xdr:colOff>61233</xdr:colOff>
      <xdr:row>16</xdr:row>
      <xdr:rowOff>65768</xdr:rowOff>
    </xdr:to>
    <xdr:sp macro="" textlink="">
      <xdr:nvSpPr>
        <xdr:cNvPr id="9" name="8 Flecha abajo">
          <a:extLst>
            <a:ext uri="{FF2B5EF4-FFF2-40B4-BE49-F238E27FC236}">
              <a16:creationId xmlns:a16="http://schemas.microsoft.com/office/drawing/2014/main" id="{00000000-0008-0000-0700-000009000000}"/>
            </a:ext>
          </a:extLst>
        </xdr:cNvPr>
        <xdr:cNvSpPr/>
      </xdr:nvSpPr>
      <xdr:spPr>
        <a:xfrm>
          <a:off x="331108" y="3494766"/>
          <a:ext cx="301625" cy="340181"/>
        </a:xfrm>
        <a:prstGeom prst="downArrow">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161926</xdr:colOff>
      <xdr:row>0</xdr:row>
      <xdr:rowOff>57150</xdr:rowOff>
    </xdr:from>
    <xdr:to>
      <xdr:col>2</xdr:col>
      <xdr:colOff>0</xdr:colOff>
      <xdr:row>2</xdr:row>
      <xdr:rowOff>190500</xdr:rowOff>
    </xdr:to>
    <xdr:pic>
      <xdr:nvPicPr>
        <xdr:cNvPr id="2" name="Imagen 2" descr="SIMBOLO UTS">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6" y="57150"/>
          <a:ext cx="914399"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51"/>
  <sheetViews>
    <sheetView view="pageBreakPreview" topLeftCell="A13" zoomScaleNormal="80" zoomScaleSheetLayoutView="100" zoomScalePageLayoutView="130" workbookViewId="0">
      <selection activeCell="F13" sqref="F13:J13"/>
    </sheetView>
  </sheetViews>
  <sheetFormatPr baseColWidth="10" defaultColWidth="11.42578125" defaultRowHeight="14.25" zeroHeight="1" x14ac:dyDescent="0.2"/>
  <cols>
    <col min="1" max="1" width="1.28515625" style="28" customWidth="1"/>
    <col min="2" max="5" width="11.42578125" style="19" customWidth="1"/>
    <col min="6" max="6" width="7" style="28" customWidth="1"/>
    <col min="7" max="7" width="16.5703125" style="28" customWidth="1"/>
    <col min="8" max="8" width="17.140625" style="28" customWidth="1"/>
    <col min="9" max="9" width="11.42578125" style="28" customWidth="1"/>
    <col min="10" max="10" width="37.5703125" style="28" customWidth="1"/>
    <col min="11" max="11" width="2" style="28" customWidth="1"/>
    <col min="12" max="16383" width="11.42578125" style="28"/>
    <col min="16384" max="16384" width="21.85546875" style="28" customWidth="1"/>
  </cols>
  <sheetData>
    <row r="1" spans="1:11" ht="15" customHeight="1" x14ac:dyDescent="0.2">
      <c r="B1" s="172" t="s">
        <v>8</v>
      </c>
      <c r="C1" s="172"/>
      <c r="D1" s="171" t="s">
        <v>89</v>
      </c>
      <c r="E1" s="171"/>
      <c r="F1" s="171"/>
      <c r="G1" s="171"/>
      <c r="H1" s="171"/>
      <c r="I1" s="171"/>
      <c r="J1" s="171" t="s">
        <v>230</v>
      </c>
    </row>
    <row r="2" spans="1:11" ht="15" customHeight="1" x14ac:dyDescent="0.2">
      <c r="B2" s="172"/>
      <c r="C2" s="172"/>
      <c r="D2" s="171"/>
      <c r="E2" s="171"/>
      <c r="F2" s="171"/>
      <c r="G2" s="171"/>
      <c r="H2" s="171"/>
      <c r="I2" s="171"/>
      <c r="J2" s="171"/>
    </row>
    <row r="3" spans="1:11" ht="15" customHeight="1" x14ac:dyDescent="0.2">
      <c r="B3" s="172"/>
      <c r="C3" s="172"/>
      <c r="D3" s="171"/>
      <c r="E3" s="171"/>
      <c r="F3" s="171"/>
      <c r="G3" s="171"/>
      <c r="H3" s="171"/>
      <c r="I3" s="171"/>
      <c r="J3" s="171"/>
    </row>
    <row r="4" spans="1:11" ht="14.25" customHeight="1" x14ac:dyDescent="0.2">
      <c r="B4" s="172"/>
      <c r="C4" s="172"/>
      <c r="D4" s="171"/>
      <c r="E4" s="171"/>
      <c r="F4" s="171"/>
      <c r="G4" s="171"/>
      <c r="H4" s="171"/>
      <c r="I4" s="171"/>
      <c r="J4" s="120" t="s">
        <v>229</v>
      </c>
    </row>
    <row r="5" spans="1:11" ht="14.25" customHeight="1" x14ac:dyDescent="0.2">
      <c r="B5" s="140"/>
      <c r="C5" s="140"/>
      <c r="D5" s="171"/>
      <c r="E5" s="171"/>
      <c r="F5" s="171"/>
      <c r="G5" s="171"/>
      <c r="H5" s="171"/>
      <c r="I5" s="171"/>
      <c r="J5" s="35"/>
    </row>
    <row r="6" spans="1:11" ht="15" customHeight="1" x14ac:dyDescent="0.2">
      <c r="A6" s="34"/>
      <c r="B6" s="14"/>
      <c r="C6" s="14"/>
      <c r="D6" s="14"/>
      <c r="E6" s="14"/>
      <c r="F6" s="14"/>
      <c r="G6" s="14"/>
      <c r="H6" s="14"/>
      <c r="I6" s="14"/>
      <c r="J6" s="14"/>
      <c r="K6" s="34"/>
    </row>
    <row r="7" spans="1:11" ht="29.25" customHeight="1" x14ac:dyDescent="0.2">
      <c r="A7" s="34"/>
      <c r="B7" s="176" t="s">
        <v>21</v>
      </c>
      <c r="C7" s="176"/>
      <c r="D7" s="176"/>
      <c r="E7" s="176"/>
      <c r="F7" s="176" t="s">
        <v>22</v>
      </c>
      <c r="G7" s="176"/>
      <c r="H7" s="176"/>
      <c r="I7" s="176"/>
      <c r="J7" s="176"/>
      <c r="K7" s="15"/>
    </row>
    <row r="8" spans="1:11" ht="84" customHeight="1" x14ac:dyDescent="0.2">
      <c r="A8" s="34"/>
      <c r="B8" s="181" t="s">
        <v>19</v>
      </c>
      <c r="C8" s="181"/>
      <c r="D8" s="181"/>
      <c r="E8" s="181"/>
      <c r="F8" s="178" t="s">
        <v>193</v>
      </c>
      <c r="G8" s="179"/>
      <c r="H8" s="179"/>
      <c r="I8" s="179"/>
      <c r="J8" s="180"/>
      <c r="K8" s="14"/>
    </row>
    <row r="9" spans="1:11" ht="213.75" customHeight="1" x14ac:dyDescent="0.2">
      <c r="B9" s="183" t="s">
        <v>90</v>
      </c>
      <c r="C9" s="183"/>
      <c r="D9" s="183"/>
      <c r="E9" s="183"/>
      <c r="F9" s="182" t="s">
        <v>253</v>
      </c>
      <c r="G9" s="182"/>
      <c r="H9" s="182"/>
      <c r="I9" s="182"/>
      <c r="J9" s="182"/>
      <c r="K9" s="35"/>
    </row>
    <row r="10" spans="1:11" ht="84.75" customHeight="1" x14ac:dyDescent="0.2">
      <c r="B10" s="185" t="s">
        <v>228</v>
      </c>
      <c r="C10" s="185"/>
      <c r="D10" s="185"/>
      <c r="E10" s="185"/>
      <c r="F10" s="184" t="s">
        <v>256</v>
      </c>
      <c r="G10" s="184"/>
      <c r="H10" s="184"/>
      <c r="I10" s="184"/>
      <c r="J10" s="184"/>
      <c r="K10" s="35"/>
    </row>
    <row r="11" spans="1:11" s="12" customFormat="1" ht="72.95" customHeight="1" x14ac:dyDescent="0.25">
      <c r="A11" s="28"/>
      <c r="B11" s="193" t="s">
        <v>18</v>
      </c>
      <c r="C11" s="194"/>
      <c r="D11" s="194"/>
      <c r="E11" s="195"/>
      <c r="F11" s="190" t="s">
        <v>254</v>
      </c>
      <c r="G11" s="191"/>
      <c r="H11" s="191"/>
      <c r="I11" s="191"/>
      <c r="J11" s="192"/>
    </row>
    <row r="12" spans="1:11" ht="151.5" customHeight="1" x14ac:dyDescent="0.2">
      <c r="B12" s="185" t="s">
        <v>20</v>
      </c>
      <c r="C12" s="185"/>
      <c r="D12" s="185"/>
      <c r="E12" s="185"/>
      <c r="F12" s="186" t="s">
        <v>255</v>
      </c>
      <c r="G12" s="187"/>
      <c r="H12" s="187"/>
      <c r="I12" s="187"/>
      <c r="J12" s="188"/>
      <c r="K12" s="12"/>
    </row>
    <row r="13" spans="1:11" ht="68.25" customHeight="1" x14ac:dyDescent="0.2">
      <c r="B13" s="183" t="s">
        <v>23</v>
      </c>
      <c r="C13" s="183"/>
      <c r="D13" s="183"/>
      <c r="E13" s="183"/>
      <c r="F13" s="189" t="s">
        <v>92</v>
      </c>
      <c r="G13" s="189"/>
      <c r="H13" s="189"/>
      <c r="I13" s="189"/>
      <c r="J13" s="189"/>
      <c r="K13" s="12"/>
    </row>
    <row r="14" spans="1:11" x14ac:dyDescent="0.2">
      <c r="B14" s="177"/>
      <c r="C14" s="177"/>
      <c r="D14" s="177"/>
      <c r="E14" s="177"/>
      <c r="F14" s="177"/>
      <c r="G14" s="177"/>
      <c r="H14" s="177"/>
      <c r="I14" s="177"/>
      <c r="J14" s="177"/>
    </row>
    <row r="15" spans="1:11" s="98" customFormat="1" ht="24.75" customHeight="1" x14ac:dyDescent="0.2">
      <c r="B15" s="173" t="s">
        <v>231</v>
      </c>
      <c r="C15" s="174" t="s">
        <v>237</v>
      </c>
      <c r="D15" s="174"/>
      <c r="E15" s="173" t="s">
        <v>233</v>
      </c>
      <c r="F15" s="174" t="s">
        <v>232</v>
      </c>
      <c r="G15" s="174"/>
      <c r="H15" s="124" t="s">
        <v>234</v>
      </c>
      <c r="I15" s="174" t="s">
        <v>375</v>
      </c>
      <c r="J15" s="174"/>
    </row>
    <row r="16" spans="1:11" s="98" customFormat="1" ht="24.75" customHeight="1" x14ac:dyDescent="0.2">
      <c r="B16" s="173"/>
      <c r="C16" s="174"/>
      <c r="D16" s="174"/>
      <c r="E16" s="173"/>
      <c r="F16" s="174"/>
      <c r="G16" s="174"/>
      <c r="H16" s="124" t="s">
        <v>236</v>
      </c>
      <c r="I16" s="175" t="s">
        <v>238</v>
      </c>
      <c r="J16" s="175"/>
    </row>
    <row r="17" s="3" customFormat="1"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sheetData>
  <mergeCells count="24">
    <mergeCell ref="F10:J10"/>
    <mergeCell ref="B10:E10"/>
    <mergeCell ref="F12:J12"/>
    <mergeCell ref="B12:E12"/>
    <mergeCell ref="B13:E13"/>
    <mergeCell ref="F13:J13"/>
    <mergeCell ref="F11:J11"/>
    <mergeCell ref="B11:E11"/>
    <mergeCell ref="J1:J3"/>
    <mergeCell ref="D1:I5"/>
    <mergeCell ref="B1:C4"/>
    <mergeCell ref="B15:B16"/>
    <mergeCell ref="C15:D16"/>
    <mergeCell ref="E15:E16"/>
    <mergeCell ref="F15:G16"/>
    <mergeCell ref="I15:J15"/>
    <mergeCell ref="I16:J16"/>
    <mergeCell ref="B7:E7"/>
    <mergeCell ref="B14:J14"/>
    <mergeCell ref="F7:J7"/>
    <mergeCell ref="F8:J8"/>
    <mergeCell ref="B8:E8"/>
    <mergeCell ref="F9:J9"/>
    <mergeCell ref="B9:E9"/>
  </mergeCells>
  <pageMargins left="0.51181102362204722" right="0.51181102362204722" top="0.74803149606299213" bottom="0.74803149606299213" header="0.31496062992125984" footer="0.31496062992125984"/>
  <pageSetup scale="6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N20"/>
  <sheetViews>
    <sheetView view="pageBreakPreview" topLeftCell="A17" zoomScaleNormal="100" zoomScaleSheetLayoutView="100" zoomScalePageLayoutView="130" workbookViewId="0">
      <selection activeCell="G18" sqref="G18:H18"/>
    </sheetView>
  </sheetViews>
  <sheetFormatPr baseColWidth="10" defaultColWidth="0" defaultRowHeight="0" customHeight="1" zeroHeight="1" x14ac:dyDescent="0.25"/>
  <cols>
    <col min="1" max="1" width="5.7109375" style="24" customWidth="1"/>
    <col min="2" max="2" width="16.140625" style="24" customWidth="1"/>
    <col min="3" max="3" width="38.140625" style="24" customWidth="1"/>
    <col min="4" max="4" width="21.28515625" style="24" customWidth="1"/>
    <col min="5" max="5" width="41.5703125" style="24" customWidth="1"/>
    <col min="6" max="6" width="19.140625" style="24" customWidth="1"/>
    <col min="7" max="7" width="15.85546875" style="24" customWidth="1"/>
    <col min="8" max="8" width="26.5703125" style="24" customWidth="1"/>
    <col min="9" max="9" width="0" style="24" hidden="1" customWidth="1"/>
    <col min="10" max="16384" width="11.42578125" style="24" hidden="1"/>
  </cols>
  <sheetData>
    <row r="1" spans="1:8" ht="18" customHeight="1" x14ac:dyDescent="0.2">
      <c r="B1" s="1"/>
      <c r="C1" s="1"/>
      <c r="D1" s="226" t="s">
        <v>94</v>
      </c>
      <c r="E1" s="226"/>
      <c r="F1" s="226"/>
      <c r="G1" s="226" t="s">
        <v>243</v>
      </c>
      <c r="H1" s="226"/>
    </row>
    <row r="2" spans="1:8" ht="18" x14ac:dyDescent="0.2">
      <c r="A2" s="1"/>
      <c r="B2" s="1"/>
      <c r="C2" s="1"/>
      <c r="D2" s="226"/>
      <c r="E2" s="226"/>
      <c r="F2" s="226"/>
      <c r="G2" s="226"/>
      <c r="H2" s="226"/>
    </row>
    <row r="3" spans="1:8" ht="18" x14ac:dyDescent="0.2">
      <c r="A3" s="1"/>
      <c r="B3" s="1"/>
      <c r="C3" s="1"/>
      <c r="D3" s="226"/>
      <c r="E3" s="226"/>
      <c r="F3" s="226"/>
      <c r="G3" s="226" t="s">
        <v>229</v>
      </c>
      <c r="H3" s="226"/>
    </row>
    <row r="4" spans="1:8" ht="18" x14ac:dyDescent="0.2">
      <c r="A4" s="1"/>
      <c r="B4" s="122" t="s">
        <v>8</v>
      </c>
      <c r="C4" s="1"/>
      <c r="D4" s="226"/>
      <c r="E4" s="226"/>
      <c r="F4" s="226"/>
      <c r="G4" s="226"/>
      <c r="H4" s="226"/>
    </row>
    <row r="5" spans="1:8" ht="18" x14ac:dyDescent="0.25">
      <c r="A5" s="356"/>
      <c r="B5" s="356"/>
      <c r="C5" s="356"/>
      <c r="D5" s="356"/>
      <c r="E5" s="356"/>
      <c r="F5" s="356"/>
      <c r="G5" s="356"/>
      <c r="H5" s="356"/>
    </row>
    <row r="6" spans="1:8" ht="18" x14ac:dyDescent="0.25">
      <c r="A6" s="361" t="s">
        <v>17</v>
      </c>
      <c r="B6" s="361"/>
      <c r="C6" s="185" t="s">
        <v>135</v>
      </c>
      <c r="D6" s="185"/>
      <c r="E6" s="129"/>
      <c r="F6" s="372" t="s">
        <v>0</v>
      </c>
      <c r="G6" s="307" t="s">
        <v>355</v>
      </c>
      <c r="H6" s="307"/>
    </row>
    <row r="7" spans="1:8" s="3" customFormat="1" ht="17.25" customHeight="1" x14ac:dyDescent="0.25">
      <c r="A7" s="355" t="s">
        <v>1</v>
      </c>
      <c r="B7" s="355"/>
      <c r="C7" s="371" t="s">
        <v>158</v>
      </c>
      <c r="D7" s="371"/>
      <c r="E7" s="34"/>
      <c r="F7" s="373"/>
      <c r="G7" s="307"/>
      <c r="H7" s="307"/>
    </row>
    <row r="8" spans="1:8" s="3" customFormat="1" ht="15" customHeight="1" x14ac:dyDescent="0.2">
      <c r="A8" s="13"/>
      <c r="B8" s="13"/>
      <c r="C8" s="13"/>
      <c r="D8" s="13"/>
      <c r="E8" s="14"/>
      <c r="F8" s="14"/>
      <c r="G8" s="14"/>
      <c r="H8" s="14"/>
    </row>
    <row r="9" spans="1:8" ht="29.25" customHeight="1" x14ac:dyDescent="0.25">
      <c r="A9" s="107" t="s">
        <v>95</v>
      </c>
      <c r="B9" s="107" t="s">
        <v>42</v>
      </c>
      <c r="C9" s="254" t="s">
        <v>22</v>
      </c>
      <c r="D9" s="254"/>
      <c r="E9" s="254"/>
      <c r="F9" s="107" t="s">
        <v>43</v>
      </c>
      <c r="G9" s="254" t="s">
        <v>44</v>
      </c>
      <c r="H9" s="254"/>
    </row>
    <row r="10" spans="1:8" s="63" customFormat="1" ht="61.5" customHeight="1" x14ac:dyDescent="0.25">
      <c r="A10" s="62">
        <v>1</v>
      </c>
      <c r="B10" s="133" t="s">
        <v>195</v>
      </c>
      <c r="C10" s="374" t="s">
        <v>196</v>
      </c>
      <c r="D10" s="375"/>
      <c r="E10" s="375"/>
      <c r="F10" s="131" t="s">
        <v>159</v>
      </c>
      <c r="G10" s="375"/>
      <c r="H10" s="375"/>
    </row>
    <row r="11" spans="1:8" ht="150" customHeight="1" x14ac:dyDescent="0.25">
      <c r="A11" s="49">
        <v>2</v>
      </c>
      <c r="B11" s="133" t="s">
        <v>188</v>
      </c>
      <c r="C11" s="357" t="s">
        <v>190</v>
      </c>
      <c r="D11" s="358"/>
      <c r="E11" s="359"/>
      <c r="F11" s="131" t="s">
        <v>159</v>
      </c>
      <c r="G11" s="360" t="s">
        <v>197</v>
      </c>
      <c r="H11" s="360"/>
    </row>
    <row r="12" spans="1:8" ht="87" customHeight="1" x14ac:dyDescent="0.25">
      <c r="A12" s="64">
        <v>3</v>
      </c>
      <c r="B12" s="133" t="s">
        <v>200</v>
      </c>
      <c r="C12" s="357" t="s">
        <v>247</v>
      </c>
      <c r="D12" s="358"/>
      <c r="E12" s="359"/>
      <c r="F12" s="131" t="s">
        <v>159</v>
      </c>
      <c r="G12" s="360" t="s">
        <v>201</v>
      </c>
      <c r="H12" s="360"/>
    </row>
    <row r="13" spans="1:8" s="128" customFormat="1" ht="97.5" customHeight="1" x14ac:dyDescent="0.25">
      <c r="A13" s="127">
        <v>4</v>
      </c>
      <c r="B13" s="133" t="s">
        <v>245</v>
      </c>
      <c r="C13" s="357" t="s">
        <v>249</v>
      </c>
      <c r="D13" s="358"/>
      <c r="E13" s="359"/>
      <c r="F13" s="131" t="s">
        <v>159</v>
      </c>
      <c r="G13" s="357" t="s">
        <v>246</v>
      </c>
      <c r="H13" s="359"/>
    </row>
    <row r="14" spans="1:8" s="128" customFormat="1" ht="246" customHeight="1" x14ac:dyDescent="0.25">
      <c r="A14" s="159">
        <v>5</v>
      </c>
      <c r="B14" s="133" t="s">
        <v>346</v>
      </c>
      <c r="C14" s="357" t="s">
        <v>347</v>
      </c>
      <c r="D14" s="358"/>
      <c r="E14" s="359"/>
      <c r="F14" s="131" t="s">
        <v>159</v>
      </c>
      <c r="G14" s="360" t="s">
        <v>348</v>
      </c>
      <c r="H14" s="360"/>
    </row>
    <row r="15" spans="1:8" s="128" customFormat="1" ht="81" customHeight="1" x14ac:dyDescent="0.25">
      <c r="A15" s="141"/>
      <c r="B15" s="133"/>
      <c r="C15" s="357"/>
      <c r="D15" s="358"/>
      <c r="E15" s="359"/>
      <c r="F15" s="131"/>
      <c r="G15" s="357"/>
      <c r="H15" s="359"/>
    </row>
    <row r="16" spans="1:8" ht="114.75" customHeight="1" x14ac:dyDescent="0.25">
      <c r="A16" s="127"/>
      <c r="B16" s="132"/>
      <c r="C16" s="363"/>
      <c r="D16" s="364"/>
      <c r="E16" s="365"/>
      <c r="F16" s="132"/>
      <c r="G16" s="366"/>
      <c r="H16" s="366"/>
    </row>
    <row r="17" spans="1:14" s="129" customFormat="1" ht="22.5" customHeight="1" x14ac:dyDescent="0.25">
      <c r="A17" s="362"/>
      <c r="B17" s="362"/>
      <c r="C17" s="362"/>
      <c r="D17" s="362"/>
      <c r="E17" s="362"/>
      <c r="F17" s="362"/>
      <c r="G17" s="362"/>
      <c r="H17" s="362"/>
    </row>
    <row r="18" spans="1:14" s="42" customFormat="1" ht="14.25" customHeight="1" x14ac:dyDescent="0.2">
      <c r="A18" s="367" t="s">
        <v>231</v>
      </c>
      <c r="B18" s="368"/>
      <c r="C18" s="377" t="s">
        <v>237</v>
      </c>
      <c r="D18" s="379" t="s">
        <v>233</v>
      </c>
      <c r="E18" s="376" t="s">
        <v>232</v>
      </c>
      <c r="F18" s="130" t="s">
        <v>234</v>
      </c>
      <c r="G18" s="175" t="s">
        <v>375</v>
      </c>
      <c r="H18" s="175"/>
      <c r="I18" s="173" t="s">
        <v>234</v>
      </c>
      <c r="J18" s="173"/>
      <c r="K18" s="174" t="s">
        <v>235</v>
      </c>
      <c r="L18" s="174"/>
      <c r="M18" s="174"/>
      <c r="N18" s="174"/>
    </row>
    <row r="19" spans="1:14" s="37" customFormat="1" ht="14.25" customHeight="1" x14ac:dyDescent="0.2">
      <c r="A19" s="369"/>
      <c r="B19" s="370"/>
      <c r="C19" s="378"/>
      <c r="D19" s="380"/>
      <c r="E19" s="376"/>
      <c r="F19" s="130" t="s">
        <v>236</v>
      </c>
      <c r="G19" s="175" t="s">
        <v>238</v>
      </c>
      <c r="H19" s="175"/>
      <c r="I19" s="173" t="s">
        <v>236</v>
      </c>
      <c r="J19" s="173"/>
      <c r="K19" s="175" t="s">
        <v>238</v>
      </c>
      <c r="L19" s="175"/>
      <c r="M19" s="175"/>
      <c r="N19" s="175"/>
    </row>
    <row r="20" spans="1:14" s="37" customFormat="1" ht="14.25" customHeight="1" x14ac:dyDescent="0.2">
      <c r="A20" s="27"/>
      <c r="C20" s="39"/>
      <c r="D20" s="27"/>
      <c r="E20" s="27"/>
      <c r="F20" s="67"/>
      <c r="G20" s="27"/>
      <c r="H20" s="40"/>
      <c r="I20" s="40"/>
    </row>
  </sheetData>
  <mergeCells count="37">
    <mergeCell ref="I19:J19"/>
    <mergeCell ref="K19:N19"/>
    <mergeCell ref="A18:B19"/>
    <mergeCell ref="C7:D7"/>
    <mergeCell ref="F6:F7"/>
    <mergeCell ref="G6:H7"/>
    <mergeCell ref="I18:J18"/>
    <mergeCell ref="K18:N18"/>
    <mergeCell ref="C10:E10"/>
    <mergeCell ref="G10:H10"/>
    <mergeCell ref="G18:H18"/>
    <mergeCell ref="G19:H19"/>
    <mergeCell ref="E18:E19"/>
    <mergeCell ref="C18:C19"/>
    <mergeCell ref="D18:D19"/>
    <mergeCell ref="C13:E13"/>
    <mergeCell ref="D1:F4"/>
    <mergeCell ref="G1:H2"/>
    <mergeCell ref="G3:H4"/>
    <mergeCell ref="A6:B6"/>
    <mergeCell ref="A17:H17"/>
    <mergeCell ref="C16:E16"/>
    <mergeCell ref="G11:H11"/>
    <mergeCell ref="G12:H12"/>
    <mergeCell ref="G16:H16"/>
    <mergeCell ref="C11:E11"/>
    <mergeCell ref="C12:E12"/>
    <mergeCell ref="G13:H13"/>
    <mergeCell ref="C15:E15"/>
    <mergeCell ref="G15:H15"/>
    <mergeCell ref="G9:H9"/>
    <mergeCell ref="C9:E9"/>
    <mergeCell ref="C6:D6"/>
    <mergeCell ref="A7:B7"/>
    <mergeCell ref="A5:H5"/>
    <mergeCell ref="C14:E14"/>
    <mergeCell ref="G14:H14"/>
  </mergeCells>
  <printOptions horizontalCentered="1"/>
  <pageMargins left="0.31496062992125984" right="0.31496062992125984" top="0.55118110236220474" bottom="0.55118110236220474" header="0.31496062992125984" footer="0.31496062992125984"/>
  <pageSetup scale="55" orientation="landscape" r:id="rId1"/>
  <colBreaks count="1" manualBreakCount="1">
    <brk id="8" max="1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62"/>
  <sheetViews>
    <sheetView tabSelected="1" view="pageBreakPreview" zoomScaleNormal="100" zoomScaleSheetLayoutView="100" zoomScalePageLayoutView="130" workbookViewId="0">
      <selection activeCell="I41" sqref="I41:J41"/>
    </sheetView>
  </sheetViews>
  <sheetFormatPr baseColWidth="10" defaultColWidth="0" defaultRowHeight="14.25" zeroHeight="1" x14ac:dyDescent="0.2"/>
  <cols>
    <col min="1" max="1" width="1.28515625" style="3" customWidth="1"/>
    <col min="2" max="5" width="16.5703125" style="3" customWidth="1"/>
    <col min="6" max="6" width="11.42578125" style="3" customWidth="1"/>
    <col min="7" max="10" width="16.5703125" style="3" customWidth="1"/>
    <col min="11" max="16384" width="11.42578125" style="3" hidden="1"/>
  </cols>
  <sheetData>
    <row r="1" spans="1:11" ht="33.75" customHeight="1" x14ac:dyDescent="0.2">
      <c r="B1" s="244" t="s">
        <v>8</v>
      </c>
      <c r="C1" s="100"/>
      <c r="D1" s="226" t="s">
        <v>93</v>
      </c>
      <c r="E1" s="226"/>
      <c r="F1" s="226"/>
      <c r="G1" s="226"/>
      <c r="H1" s="226"/>
      <c r="I1" s="226" t="s">
        <v>239</v>
      </c>
      <c r="J1" s="226"/>
    </row>
    <row r="2" spans="1:11" ht="11.25" customHeight="1" x14ac:dyDescent="0.2">
      <c r="B2" s="244"/>
      <c r="C2" s="100"/>
      <c r="D2" s="226"/>
      <c r="E2" s="226"/>
      <c r="F2" s="226"/>
      <c r="G2" s="226"/>
      <c r="H2" s="226"/>
      <c r="I2" s="226"/>
      <c r="J2" s="226"/>
    </row>
    <row r="3" spans="1:11" ht="9" customHeight="1" x14ac:dyDescent="0.2">
      <c r="B3" s="244"/>
      <c r="C3" s="100"/>
      <c r="D3" s="226"/>
      <c r="E3" s="226"/>
      <c r="F3" s="226"/>
      <c r="G3" s="226"/>
      <c r="H3" s="226"/>
      <c r="I3" s="226"/>
      <c r="J3" s="226"/>
    </row>
    <row r="4" spans="1:11" ht="9.75" customHeight="1" x14ac:dyDescent="0.2">
      <c r="B4" s="244"/>
      <c r="C4" s="100"/>
      <c r="D4" s="226"/>
      <c r="E4" s="226"/>
      <c r="F4" s="226"/>
      <c r="G4" s="226"/>
      <c r="H4" s="226"/>
      <c r="I4" s="226" t="s">
        <v>229</v>
      </c>
      <c r="J4" s="226"/>
    </row>
    <row r="5" spans="1:11" ht="15.75" customHeight="1" x14ac:dyDescent="0.2">
      <c r="B5" s="100"/>
      <c r="C5" s="100"/>
      <c r="D5" s="226"/>
      <c r="E5" s="226"/>
      <c r="F5" s="226"/>
      <c r="G5" s="226"/>
      <c r="H5" s="226"/>
      <c r="I5" s="226"/>
      <c r="J5" s="226"/>
    </row>
    <row r="6" spans="1:11" s="5" customFormat="1" ht="15.75" x14ac:dyDescent="0.25">
      <c r="A6" s="3"/>
      <c r="B6" s="249"/>
      <c r="C6" s="249"/>
      <c r="D6" s="249"/>
      <c r="E6" s="249"/>
      <c r="F6" s="249"/>
      <c r="G6" s="249"/>
      <c r="H6" s="249"/>
      <c r="I6" s="249"/>
      <c r="J6" s="249"/>
      <c r="K6" s="4"/>
    </row>
    <row r="7" spans="1:11" ht="34.5" customHeight="1" x14ac:dyDescent="0.2">
      <c r="B7" s="200" t="s">
        <v>91</v>
      </c>
      <c r="C7" s="233"/>
      <c r="D7" s="233"/>
      <c r="E7" s="233"/>
      <c r="F7" s="233"/>
      <c r="G7" s="233"/>
      <c r="H7" s="233"/>
      <c r="I7" s="233"/>
      <c r="J7" s="233"/>
    </row>
    <row r="8" spans="1:11" ht="124.5" customHeight="1" x14ac:dyDescent="0.2">
      <c r="B8" s="196" t="s">
        <v>192</v>
      </c>
      <c r="C8" s="196"/>
      <c r="D8" s="196"/>
      <c r="E8" s="196"/>
      <c r="F8" s="196"/>
      <c r="G8" s="196"/>
      <c r="H8" s="196"/>
      <c r="I8" s="196"/>
      <c r="J8" s="196"/>
    </row>
    <row r="9" spans="1:11" x14ac:dyDescent="0.2">
      <c r="B9" s="29"/>
      <c r="C9" s="29"/>
      <c r="D9" s="29"/>
      <c r="E9" s="29"/>
      <c r="F9" s="29"/>
      <c r="G9" s="29"/>
      <c r="H9" s="29"/>
      <c r="I9" s="29"/>
      <c r="J9" s="29"/>
    </row>
    <row r="10" spans="1:11" x14ac:dyDescent="0.2">
      <c r="B10" s="227" t="s">
        <v>15</v>
      </c>
      <c r="C10" s="228"/>
      <c r="D10" s="228"/>
      <c r="E10" s="228"/>
      <c r="F10" s="22"/>
      <c r="G10" s="227" t="s">
        <v>16</v>
      </c>
      <c r="H10" s="228"/>
      <c r="I10" s="228"/>
      <c r="J10" s="228"/>
    </row>
    <row r="11" spans="1:11" ht="30" customHeight="1" x14ac:dyDescent="0.2">
      <c r="B11" s="228"/>
      <c r="C11" s="228"/>
      <c r="D11" s="228"/>
      <c r="E11" s="228"/>
      <c r="F11" s="22"/>
      <c r="G11" s="228"/>
      <c r="H11" s="228"/>
      <c r="I11" s="228"/>
      <c r="J11" s="228"/>
    </row>
    <row r="12" spans="1:11" ht="15" customHeight="1" x14ac:dyDescent="0.2">
      <c r="B12" s="234" t="s">
        <v>178</v>
      </c>
      <c r="C12" s="205"/>
      <c r="D12" s="205"/>
      <c r="E12" s="206"/>
      <c r="F12" s="23"/>
      <c r="G12" s="234" t="s">
        <v>184</v>
      </c>
      <c r="H12" s="205"/>
      <c r="I12" s="205"/>
      <c r="J12" s="206"/>
    </row>
    <row r="13" spans="1:11" ht="17.25" customHeight="1" x14ac:dyDescent="0.2">
      <c r="B13" s="207"/>
      <c r="C13" s="208"/>
      <c r="D13" s="208"/>
      <c r="E13" s="209"/>
      <c r="F13" s="23"/>
      <c r="G13" s="207"/>
      <c r="H13" s="208"/>
      <c r="I13" s="208"/>
      <c r="J13" s="209"/>
    </row>
    <row r="14" spans="1:11" ht="21" customHeight="1" x14ac:dyDescent="0.2">
      <c r="B14" s="210"/>
      <c r="C14" s="211"/>
      <c r="D14" s="211"/>
      <c r="E14" s="212"/>
      <c r="F14" s="23"/>
      <c r="G14" s="210"/>
      <c r="H14" s="211"/>
      <c r="I14" s="211"/>
      <c r="J14" s="212"/>
    </row>
    <row r="15" spans="1:11" ht="15" customHeight="1" x14ac:dyDescent="0.2">
      <c r="B15" s="234" t="s">
        <v>177</v>
      </c>
      <c r="C15" s="205"/>
      <c r="D15" s="205"/>
      <c r="E15" s="206"/>
      <c r="F15" s="23"/>
      <c r="G15" s="234" t="s">
        <v>182</v>
      </c>
      <c r="H15" s="205"/>
      <c r="I15" s="205"/>
      <c r="J15" s="206"/>
    </row>
    <row r="16" spans="1:11" ht="18" customHeight="1" x14ac:dyDescent="0.2">
      <c r="B16" s="210"/>
      <c r="C16" s="211"/>
      <c r="D16" s="211"/>
      <c r="E16" s="212"/>
      <c r="F16" s="23"/>
      <c r="G16" s="207"/>
      <c r="H16" s="208"/>
      <c r="I16" s="208"/>
      <c r="J16" s="209"/>
    </row>
    <row r="17" spans="2:10" ht="14.1" customHeight="1" x14ac:dyDescent="0.2">
      <c r="B17" s="214" t="s">
        <v>179</v>
      </c>
      <c r="C17" s="215"/>
      <c r="D17" s="215"/>
      <c r="E17" s="216"/>
      <c r="F17" s="23"/>
      <c r="G17" s="210"/>
      <c r="H17" s="211"/>
      <c r="I17" s="211"/>
      <c r="J17" s="212"/>
    </row>
    <row r="18" spans="2:10" ht="39" customHeight="1" x14ac:dyDescent="0.2">
      <c r="B18" s="220"/>
      <c r="C18" s="221"/>
      <c r="D18" s="221"/>
      <c r="E18" s="222"/>
      <c r="F18" s="23"/>
      <c r="G18" s="235" t="s">
        <v>191</v>
      </c>
      <c r="H18" s="236"/>
      <c r="I18" s="236"/>
      <c r="J18" s="237"/>
    </row>
    <row r="19" spans="2:10" ht="28.5" customHeight="1" x14ac:dyDescent="0.2">
      <c r="B19" s="214" t="s">
        <v>180</v>
      </c>
      <c r="C19" s="215"/>
      <c r="D19" s="215"/>
      <c r="E19" s="216"/>
      <c r="F19" s="23"/>
      <c r="G19" s="238"/>
      <c r="H19" s="239"/>
      <c r="I19" s="239"/>
      <c r="J19" s="240"/>
    </row>
    <row r="20" spans="2:10" ht="35.25" customHeight="1" x14ac:dyDescent="0.2">
      <c r="B20" s="220"/>
      <c r="C20" s="221"/>
      <c r="D20" s="221"/>
      <c r="E20" s="222"/>
      <c r="F20" s="23"/>
      <c r="G20" s="241"/>
      <c r="H20" s="242"/>
      <c r="I20" s="242"/>
      <c r="J20" s="243"/>
    </row>
    <row r="21" spans="2:10" ht="30" customHeight="1" x14ac:dyDescent="0.2">
      <c r="B21" s="214" t="s">
        <v>185</v>
      </c>
      <c r="C21" s="215"/>
      <c r="D21" s="215"/>
      <c r="E21" s="216"/>
      <c r="F21" s="23"/>
      <c r="G21" s="204" t="s">
        <v>181</v>
      </c>
      <c r="H21" s="205"/>
      <c r="I21" s="205"/>
      <c r="J21" s="206"/>
    </row>
    <row r="22" spans="2:10" ht="28.5" customHeight="1" x14ac:dyDescent="0.2">
      <c r="B22" s="217"/>
      <c r="C22" s="218"/>
      <c r="D22" s="218"/>
      <c r="E22" s="219"/>
      <c r="F22" s="23"/>
      <c r="G22" s="207"/>
      <c r="H22" s="208"/>
      <c r="I22" s="208"/>
      <c r="J22" s="209"/>
    </row>
    <row r="23" spans="2:10" ht="35.25" customHeight="1" x14ac:dyDescent="0.2">
      <c r="B23" s="220"/>
      <c r="C23" s="221"/>
      <c r="D23" s="221"/>
      <c r="E23" s="222"/>
      <c r="F23" s="23"/>
      <c r="G23" s="207"/>
      <c r="H23" s="208"/>
      <c r="I23" s="208"/>
      <c r="J23" s="209"/>
    </row>
    <row r="24" spans="2:10" ht="45" customHeight="1" x14ac:dyDescent="0.2">
      <c r="B24" s="201" t="s">
        <v>9</v>
      </c>
      <c r="C24" s="202"/>
      <c r="D24" s="202"/>
      <c r="E24" s="203"/>
      <c r="F24" s="23"/>
      <c r="G24" s="210"/>
      <c r="H24" s="211"/>
      <c r="I24" s="211"/>
      <c r="J24" s="212"/>
    </row>
    <row r="25" spans="2:10" ht="18.95" customHeight="1" x14ac:dyDescent="0.2">
      <c r="B25" s="20"/>
      <c r="C25" s="20"/>
      <c r="D25" s="20"/>
      <c r="E25" s="20"/>
      <c r="F25" s="20"/>
      <c r="G25" s="20"/>
      <c r="H25" s="20"/>
      <c r="I25" s="20"/>
      <c r="J25" s="20"/>
    </row>
    <row r="26" spans="2:10" ht="69" customHeight="1" x14ac:dyDescent="0.2">
      <c r="B26" s="198" t="s">
        <v>40</v>
      </c>
      <c r="C26" s="198"/>
      <c r="D26" s="198"/>
      <c r="E26" s="198"/>
      <c r="F26" s="199" t="s">
        <v>183</v>
      </c>
      <c r="G26" s="199"/>
      <c r="H26" s="199"/>
      <c r="I26" s="199"/>
      <c r="J26" s="199"/>
    </row>
    <row r="27" spans="2:10" ht="92.25" customHeight="1" x14ac:dyDescent="0.2">
      <c r="B27" s="245" t="s">
        <v>38</v>
      </c>
      <c r="C27" s="245"/>
      <c r="D27" s="245"/>
      <c r="E27" s="245"/>
      <c r="F27" s="196" t="s">
        <v>260</v>
      </c>
      <c r="G27" s="196"/>
      <c r="H27" s="196"/>
      <c r="I27" s="196"/>
      <c r="J27" s="196"/>
    </row>
    <row r="28" spans="2:10" ht="67.5" customHeight="1" x14ac:dyDescent="0.2">
      <c r="B28" s="198" t="s">
        <v>18</v>
      </c>
      <c r="C28" s="198"/>
      <c r="D28" s="198"/>
      <c r="E28" s="198"/>
      <c r="F28" s="246" t="s">
        <v>257</v>
      </c>
      <c r="G28" s="247"/>
      <c r="H28" s="247"/>
      <c r="I28" s="247"/>
      <c r="J28" s="248"/>
    </row>
    <row r="29" spans="2:10" ht="75" customHeight="1" x14ac:dyDescent="0.2">
      <c r="B29" s="245" t="s">
        <v>88</v>
      </c>
      <c r="C29" s="245"/>
      <c r="D29" s="245"/>
      <c r="E29" s="245"/>
      <c r="F29" s="196" t="s">
        <v>99</v>
      </c>
      <c r="G29" s="196"/>
      <c r="H29" s="196"/>
      <c r="I29" s="196"/>
      <c r="J29" s="196"/>
    </row>
    <row r="30" spans="2:10" ht="27" customHeight="1" x14ac:dyDescent="0.2">
      <c r="B30" s="200" t="s">
        <v>39</v>
      </c>
      <c r="C30" s="200"/>
      <c r="D30" s="200"/>
      <c r="E30" s="200"/>
      <c r="F30" s="200"/>
      <c r="G30" s="200"/>
      <c r="H30" s="200"/>
      <c r="I30" s="200"/>
      <c r="J30" s="200"/>
    </row>
    <row r="31" spans="2:10" ht="46.5" customHeight="1" x14ac:dyDescent="0.2">
      <c r="B31" s="213" t="s">
        <v>258</v>
      </c>
      <c r="C31" s="213"/>
      <c r="D31" s="213"/>
      <c r="E31" s="213"/>
      <c r="F31" s="213"/>
      <c r="G31" s="213"/>
      <c r="H31" s="213"/>
      <c r="I31" s="213"/>
      <c r="J31" s="213"/>
    </row>
    <row r="32" spans="2:10" ht="27" customHeight="1" x14ac:dyDescent="0.2">
      <c r="B32" s="184" t="s">
        <v>100</v>
      </c>
      <c r="C32" s="184"/>
      <c r="D32" s="184"/>
      <c r="E32" s="184"/>
      <c r="F32" s="184"/>
      <c r="G32" s="184"/>
      <c r="H32" s="184"/>
      <c r="I32" s="184"/>
      <c r="J32" s="184"/>
    </row>
    <row r="33" spans="2:10" ht="26.1" customHeight="1" x14ac:dyDescent="0.2">
      <c r="B33" s="223"/>
      <c r="C33" s="224"/>
      <c r="D33" s="224"/>
      <c r="E33" s="224"/>
      <c r="F33" s="224"/>
      <c r="G33" s="224"/>
      <c r="H33" s="224"/>
      <c r="I33" s="224"/>
      <c r="J33" s="225"/>
    </row>
    <row r="34" spans="2:10" x14ac:dyDescent="0.2">
      <c r="B34" s="232"/>
      <c r="C34" s="232"/>
      <c r="D34" s="232"/>
      <c r="E34" s="232"/>
      <c r="F34" s="232"/>
      <c r="G34" s="232"/>
      <c r="H34" s="232"/>
      <c r="I34" s="232"/>
      <c r="J34" s="21"/>
    </row>
    <row r="35" spans="2:10" ht="21" customHeight="1" x14ac:dyDescent="0.2">
      <c r="B35" s="229" t="s">
        <v>41</v>
      </c>
      <c r="C35" s="230"/>
      <c r="D35" s="230"/>
      <c r="E35" s="230"/>
      <c r="F35" s="230"/>
      <c r="G35" s="230"/>
      <c r="H35" s="230"/>
      <c r="I35" s="230"/>
      <c r="J35" s="231"/>
    </row>
    <row r="36" spans="2:10" ht="21.75" customHeight="1" x14ac:dyDescent="0.2">
      <c r="B36" s="196" t="s">
        <v>259</v>
      </c>
      <c r="C36" s="197"/>
      <c r="D36" s="197"/>
      <c r="E36" s="197"/>
      <c r="F36" s="197"/>
      <c r="G36" s="197"/>
      <c r="H36" s="197"/>
      <c r="I36" s="197"/>
      <c r="J36" s="197"/>
    </row>
    <row r="37" spans="2:10" ht="29.25" customHeight="1" x14ac:dyDescent="0.2">
      <c r="B37" s="197"/>
      <c r="C37" s="197"/>
      <c r="D37" s="197"/>
      <c r="E37" s="197"/>
      <c r="F37" s="197"/>
      <c r="G37" s="197"/>
      <c r="H37" s="197"/>
      <c r="I37" s="197"/>
      <c r="J37" s="197"/>
    </row>
    <row r="38" spans="2:10" ht="37.5" customHeight="1" x14ac:dyDescent="0.2">
      <c r="B38" s="197"/>
      <c r="C38" s="197"/>
      <c r="D38" s="197"/>
      <c r="E38" s="197"/>
      <c r="F38" s="197"/>
      <c r="G38" s="197"/>
      <c r="H38" s="197"/>
      <c r="I38" s="197"/>
      <c r="J38" s="197"/>
    </row>
    <row r="39" spans="2:10" x14ac:dyDescent="0.2"/>
    <row r="40" spans="2:10" x14ac:dyDescent="0.2"/>
    <row r="41" spans="2:10" s="98" customFormat="1" ht="24.75" customHeight="1" x14ac:dyDescent="0.2">
      <c r="B41" s="173" t="s">
        <v>231</v>
      </c>
      <c r="C41" s="174" t="s">
        <v>237</v>
      </c>
      <c r="D41" s="174"/>
      <c r="E41" s="173" t="s">
        <v>233</v>
      </c>
      <c r="F41" s="174" t="s">
        <v>232</v>
      </c>
      <c r="G41" s="174"/>
      <c r="H41" s="99" t="s">
        <v>234</v>
      </c>
      <c r="I41" s="174" t="s">
        <v>375</v>
      </c>
      <c r="J41" s="174"/>
    </row>
    <row r="42" spans="2:10" s="98" customFormat="1" ht="24.75" customHeight="1" x14ac:dyDescent="0.2">
      <c r="B42" s="173"/>
      <c r="C42" s="174"/>
      <c r="D42" s="174"/>
      <c r="E42" s="173"/>
      <c r="F42" s="174"/>
      <c r="G42" s="174"/>
      <c r="H42" s="99" t="s">
        <v>236</v>
      </c>
      <c r="I42" s="175" t="s">
        <v>238</v>
      </c>
      <c r="J42" s="175"/>
    </row>
    <row r="43" spans="2:10" x14ac:dyDescent="0.2"/>
    <row r="44" spans="2:10" x14ac:dyDescent="0.2"/>
    <row r="45" spans="2:10" x14ac:dyDescent="0.2"/>
    <row r="46" spans="2:10" x14ac:dyDescent="0.2"/>
    <row r="47" spans="2:10" x14ac:dyDescent="0.2"/>
    <row r="48" spans="2:10"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sheetData>
  <mergeCells count="40">
    <mergeCell ref="F41:G42"/>
    <mergeCell ref="I41:J41"/>
    <mergeCell ref="I42:J42"/>
    <mergeCell ref="B1:B4"/>
    <mergeCell ref="C41:D42"/>
    <mergeCell ref="E41:E42"/>
    <mergeCell ref="B41:B42"/>
    <mergeCell ref="I1:J3"/>
    <mergeCell ref="B29:E29"/>
    <mergeCell ref="F29:J29"/>
    <mergeCell ref="B27:E27"/>
    <mergeCell ref="F27:J27"/>
    <mergeCell ref="B28:E28"/>
    <mergeCell ref="F28:J28"/>
    <mergeCell ref="I4:J5"/>
    <mergeCell ref="B6:J6"/>
    <mergeCell ref="D1:H5"/>
    <mergeCell ref="B10:E11"/>
    <mergeCell ref="G10:J11"/>
    <mergeCell ref="B35:J35"/>
    <mergeCell ref="B34:I34"/>
    <mergeCell ref="B7:J7"/>
    <mergeCell ref="G12:J14"/>
    <mergeCell ref="B8:J8"/>
    <mergeCell ref="G15:J17"/>
    <mergeCell ref="G18:J20"/>
    <mergeCell ref="B12:E14"/>
    <mergeCell ref="B15:E16"/>
    <mergeCell ref="B17:E18"/>
    <mergeCell ref="B19:E20"/>
    <mergeCell ref="B36:J38"/>
    <mergeCell ref="B26:E26"/>
    <mergeCell ref="F26:J26"/>
    <mergeCell ref="B30:J30"/>
    <mergeCell ref="B24:E24"/>
    <mergeCell ref="G21:J24"/>
    <mergeCell ref="B31:J31"/>
    <mergeCell ref="B32:J32"/>
    <mergeCell ref="B21:E23"/>
    <mergeCell ref="B33:J33"/>
  </mergeCells>
  <printOptions horizontalCentered="1"/>
  <pageMargins left="0.70866141732283472" right="0.70866141732283472" top="0.74803149606299213" bottom="0.74803149606299213" header="0.31496062992125984" footer="0.31496062992125984"/>
  <pageSetup scale="53"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K68"/>
  <sheetViews>
    <sheetView topLeftCell="A46" zoomScaleNormal="100" zoomScaleSheetLayoutView="80" workbookViewId="0">
      <selection activeCell="I47" sqref="I47"/>
    </sheetView>
  </sheetViews>
  <sheetFormatPr baseColWidth="10" defaultColWidth="11.42578125" defaultRowHeight="14.25" x14ac:dyDescent="0.2"/>
  <cols>
    <col min="1" max="1" width="1.140625" style="36" customWidth="1"/>
    <col min="2" max="2" width="16.140625" style="27" customWidth="1"/>
    <col min="3" max="3" width="13.85546875" style="37" bestFit="1" customWidth="1"/>
    <col min="4" max="4" width="21.42578125" style="39" customWidth="1"/>
    <col min="5" max="5" width="20.42578125" style="27" customWidth="1"/>
    <col min="6" max="6" width="45.7109375" style="27" customWidth="1"/>
    <col min="7" max="7" width="20.5703125" style="67" customWidth="1"/>
    <col min="8" max="8" width="15.85546875" style="27" customWidth="1"/>
    <col min="9" max="11" width="15.85546875" style="37" customWidth="1"/>
    <col min="12" max="16384" width="11.42578125" style="37"/>
  </cols>
  <sheetData>
    <row r="1" spans="1:11" ht="15" customHeight="1" x14ac:dyDescent="0.2">
      <c r="A1" s="273" t="s">
        <v>8</v>
      </c>
      <c r="B1" s="273"/>
      <c r="C1" s="104"/>
      <c r="D1" s="104"/>
      <c r="E1" s="274" t="s">
        <v>194</v>
      </c>
      <c r="F1" s="274"/>
      <c r="G1" s="274"/>
      <c r="H1" s="274"/>
      <c r="I1" s="103"/>
      <c r="J1" s="274" t="s">
        <v>240</v>
      </c>
      <c r="K1" s="105"/>
    </row>
    <row r="2" spans="1:11" ht="15" customHeight="1" x14ac:dyDescent="0.2">
      <c r="A2" s="273"/>
      <c r="B2" s="273"/>
      <c r="C2" s="104"/>
      <c r="D2" s="104"/>
      <c r="E2" s="274"/>
      <c r="F2" s="274"/>
      <c r="G2" s="274"/>
      <c r="H2" s="274"/>
      <c r="I2" s="103"/>
      <c r="J2" s="274"/>
      <c r="K2" s="105"/>
    </row>
    <row r="3" spans="1:11" x14ac:dyDescent="0.2">
      <c r="A3" s="273"/>
      <c r="B3" s="273"/>
      <c r="C3" s="104"/>
      <c r="D3" s="104"/>
      <c r="E3" s="274"/>
      <c r="F3" s="274"/>
      <c r="G3" s="274"/>
      <c r="H3" s="274"/>
      <c r="I3" s="103"/>
      <c r="J3" s="274"/>
      <c r="K3" s="105"/>
    </row>
    <row r="4" spans="1:11" ht="15" customHeight="1" x14ac:dyDescent="0.2">
      <c r="A4" s="273"/>
      <c r="B4" s="273"/>
      <c r="C4" s="104"/>
      <c r="D4" s="104"/>
      <c r="E4" s="274"/>
      <c r="F4" s="274"/>
      <c r="G4" s="274"/>
      <c r="H4" s="274"/>
      <c r="I4" s="103"/>
      <c r="J4" s="70" t="s">
        <v>229</v>
      </c>
      <c r="K4" s="105"/>
    </row>
    <row r="5" spans="1:11" ht="15" customHeight="1" x14ac:dyDescent="0.2">
      <c r="A5" s="104"/>
      <c r="B5" s="104"/>
      <c r="C5" s="104"/>
      <c r="D5" s="104"/>
      <c r="E5" s="274"/>
      <c r="F5" s="274"/>
      <c r="G5" s="274"/>
      <c r="H5" s="274"/>
      <c r="I5" s="103"/>
      <c r="J5" s="105"/>
      <c r="K5" s="105"/>
    </row>
    <row r="6" spans="1:11" ht="15" customHeight="1" x14ac:dyDescent="0.2">
      <c r="A6" s="58"/>
      <c r="B6" s="58"/>
      <c r="C6" s="58"/>
      <c r="D6" s="58"/>
      <c r="E6" s="59"/>
      <c r="F6" s="69"/>
      <c r="G6" s="65"/>
      <c r="H6" s="57"/>
      <c r="I6" s="57"/>
      <c r="J6" s="57"/>
      <c r="K6" s="57"/>
    </row>
    <row r="7" spans="1:11" ht="21.75" customHeight="1" x14ac:dyDescent="0.2">
      <c r="A7" s="58"/>
      <c r="B7" s="106" t="s">
        <v>17</v>
      </c>
      <c r="C7" s="257" t="s">
        <v>135</v>
      </c>
      <c r="D7" s="257"/>
      <c r="E7" s="257"/>
      <c r="F7" s="96"/>
      <c r="G7" s="252" t="s">
        <v>0</v>
      </c>
      <c r="H7" s="252"/>
      <c r="I7" s="253" t="s">
        <v>355</v>
      </c>
      <c r="J7" s="253"/>
      <c r="K7" s="253"/>
    </row>
    <row r="8" spans="1:11" ht="21.75" customHeight="1" x14ac:dyDescent="0.2">
      <c r="A8" s="58"/>
      <c r="B8" s="106" t="s">
        <v>1</v>
      </c>
      <c r="C8" s="258" t="s">
        <v>241</v>
      </c>
      <c r="D8" s="259"/>
      <c r="E8" s="260"/>
      <c r="F8" s="68"/>
      <c r="G8" s="66"/>
      <c r="H8" s="60"/>
      <c r="I8" s="60"/>
      <c r="J8" s="61"/>
      <c r="K8" s="60"/>
    </row>
    <row r="9" spans="1:11" ht="15" customHeight="1" x14ac:dyDescent="0.2">
      <c r="A9" s="58"/>
      <c r="B9" s="58"/>
      <c r="C9" s="58"/>
      <c r="D9" s="58"/>
      <c r="E9" s="59"/>
      <c r="F9" s="69"/>
      <c r="G9" s="65"/>
      <c r="H9" s="57"/>
      <c r="I9" s="57"/>
      <c r="J9" s="57"/>
      <c r="K9" s="57"/>
    </row>
    <row r="11" spans="1:11" ht="21.75" customHeight="1" x14ac:dyDescent="0.2">
      <c r="A11" s="38"/>
      <c r="B11" s="200" t="s">
        <v>24</v>
      </c>
      <c r="C11" s="200" t="s">
        <v>25</v>
      </c>
      <c r="D11" s="200" t="s">
        <v>98</v>
      </c>
      <c r="E11" s="255" t="s">
        <v>87</v>
      </c>
      <c r="F11" s="261"/>
      <c r="G11" s="255" t="s">
        <v>228</v>
      </c>
      <c r="H11" s="254" t="s">
        <v>26</v>
      </c>
      <c r="I11" s="254"/>
      <c r="J11" s="254" t="s">
        <v>27</v>
      </c>
      <c r="K11" s="254"/>
    </row>
    <row r="12" spans="1:11" s="56" customFormat="1" ht="24" customHeight="1" x14ac:dyDescent="0.2">
      <c r="A12" s="38"/>
      <c r="B12" s="200"/>
      <c r="C12" s="200"/>
      <c r="D12" s="200"/>
      <c r="E12" s="256"/>
      <c r="F12" s="262"/>
      <c r="G12" s="256"/>
      <c r="H12" s="102" t="s">
        <v>28</v>
      </c>
      <c r="I12" s="102" t="s">
        <v>29</v>
      </c>
      <c r="J12" s="102" t="s">
        <v>30</v>
      </c>
      <c r="K12" s="102" t="s">
        <v>31</v>
      </c>
    </row>
    <row r="13" spans="1:11" ht="95.25" customHeight="1" x14ac:dyDescent="0.2">
      <c r="A13" s="38"/>
      <c r="B13" s="266" t="s">
        <v>128</v>
      </c>
      <c r="C13" s="53" t="s">
        <v>32</v>
      </c>
      <c r="D13" s="149" t="s">
        <v>262</v>
      </c>
      <c r="E13" s="250" t="s">
        <v>263</v>
      </c>
      <c r="F13" s="251"/>
      <c r="G13" s="148" t="str">
        <f>'PRIORIZACIÓN DE FACTORES'!L17</f>
        <v>MEDIA</v>
      </c>
      <c r="H13" s="54"/>
      <c r="I13" s="54" t="s">
        <v>261</v>
      </c>
      <c r="J13" s="55"/>
      <c r="K13" s="54"/>
    </row>
    <row r="14" spans="1:11" ht="119.25" customHeight="1" x14ac:dyDescent="0.2">
      <c r="A14" s="38"/>
      <c r="B14" s="266"/>
      <c r="C14" s="17" t="s">
        <v>51</v>
      </c>
      <c r="D14" s="150" t="s">
        <v>264</v>
      </c>
      <c r="E14" s="250" t="s">
        <v>265</v>
      </c>
      <c r="F14" s="251"/>
      <c r="G14" s="152" t="str">
        <f>'PRIORIZACIÓN DE FACTORES'!L19</f>
        <v>MEDIA</v>
      </c>
      <c r="H14" s="16"/>
      <c r="I14" s="16" t="s">
        <v>261</v>
      </c>
      <c r="J14" s="50"/>
      <c r="K14" s="16"/>
    </row>
    <row r="15" spans="1:11" ht="101.25" customHeight="1" x14ac:dyDescent="0.2">
      <c r="A15" s="38"/>
      <c r="B15" s="266"/>
      <c r="C15" s="30" t="s">
        <v>55</v>
      </c>
      <c r="D15" s="150" t="s">
        <v>266</v>
      </c>
      <c r="E15" s="250" t="s">
        <v>268</v>
      </c>
      <c r="F15" s="251"/>
      <c r="G15" s="148" t="str">
        <f>'PRIORIZACIÓN DE FACTORES'!L21</f>
        <v>ALTA</v>
      </c>
      <c r="H15" s="17" t="s">
        <v>261</v>
      </c>
      <c r="I15" s="16"/>
      <c r="J15" s="50"/>
      <c r="K15" s="16"/>
    </row>
    <row r="16" spans="1:11" ht="102.75" customHeight="1" x14ac:dyDescent="0.2">
      <c r="A16" s="38"/>
      <c r="B16" s="266"/>
      <c r="C16" s="30" t="s">
        <v>33</v>
      </c>
      <c r="D16" s="150" t="s">
        <v>267</v>
      </c>
      <c r="E16" s="250" t="s">
        <v>269</v>
      </c>
      <c r="F16" s="251"/>
      <c r="G16" s="148" t="str">
        <f>'PRIORIZACIÓN DE FACTORES'!L23</f>
        <v>MEDIA</v>
      </c>
      <c r="H16" s="17"/>
      <c r="I16" s="16" t="s">
        <v>261</v>
      </c>
      <c r="J16" s="50"/>
      <c r="K16" s="16"/>
    </row>
    <row r="17" spans="1:11" ht="171.75" customHeight="1" x14ac:dyDescent="0.2">
      <c r="A17" s="38"/>
      <c r="B17" s="270" t="s">
        <v>162</v>
      </c>
      <c r="C17" s="30" t="s">
        <v>52</v>
      </c>
      <c r="D17" s="150" t="s">
        <v>270</v>
      </c>
      <c r="E17" s="250" t="s">
        <v>271</v>
      </c>
      <c r="F17" s="251"/>
      <c r="G17" s="148" t="str">
        <f>'PRIORIZACIÓN DE FACTORES'!L25</f>
        <v>MEDIA</v>
      </c>
      <c r="H17" s="16"/>
      <c r="I17" s="16" t="s">
        <v>261</v>
      </c>
      <c r="J17" s="50"/>
      <c r="K17" s="16"/>
    </row>
    <row r="18" spans="1:11" ht="72.75" customHeight="1" x14ac:dyDescent="0.2">
      <c r="A18" s="38"/>
      <c r="B18" s="271"/>
      <c r="C18" s="17" t="s">
        <v>53</v>
      </c>
      <c r="D18" s="150" t="s">
        <v>272</v>
      </c>
      <c r="E18" s="250" t="s">
        <v>273</v>
      </c>
      <c r="F18" s="251"/>
      <c r="G18" s="148" t="str">
        <f>'PRIORIZACIÓN DE FACTORES'!L27</f>
        <v>MEDIA</v>
      </c>
      <c r="H18" s="16"/>
      <c r="I18" s="16" t="s">
        <v>261</v>
      </c>
      <c r="J18" s="50"/>
      <c r="K18" s="16"/>
    </row>
    <row r="19" spans="1:11" ht="58.5" customHeight="1" x14ac:dyDescent="0.2">
      <c r="A19" s="38"/>
      <c r="B19" s="271"/>
      <c r="C19" s="30" t="s">
        <v>56</v>
      </c>
      <c r="D19" s="150" t="s">
        <v>274</v>
      </c>
      <c r="E19" s="250" t="s">
        <v>275</v>
      </c>
      <c r="F19" s="251"/>
      <c r="G19" s="148" t="str">
        <f>'PRIORIZACIÓN DE FACTORES'!L29</f>
        <v>ALTA</v>
      </c>
      <c r="H19" s="16" t="s">
        <v>261</v>
      </c>
      <c r="I19" s="16"/>
      <c r="J19" s="50"/>
      <c r="K19" s="16"/>
    </row>
    <row r="20" spans="1:11" ht="87" customHeight="1" x14ac:dyDescent="0.2">
      <c r="A20" s="38"/>
      <c r="B20" s="271"/>
      <c r="C20" s="30" t="s">
        <v>57</v>
      </c>
      <c r="D20" s="151" t="s">
        <v>276</v>
      </c>
      <c r="E20" s="250" t="s">
        <v>277</v>
      </c>
      <c r="F20" s="251"/>
      <c r="G20" s="148" t="str">
        <f>'PRIORIZACIÓN DE FACTORES'!L31</f>
        <v>ALTA</v>
      </c>
      <c r="H20" s="16" t="s">
        <v>261</v>
      </c>
      <c r="I20" s="16"/>
      <c r="J20" s="50"/>
      <c r="K20" s="16"/>
    </row>
    <row r="21" spans="1:11" ht="103.5" customHeight="1" x14ac:dyDescent="0.2">
      <c r="A21" s="38"/>
      <c r="B21" s="265" t="s">
        <v>137</v>
      </c>
      <c r="C21" s="30" t="s">
        <v>50</v>
      </c>
      <c r="D21" s="150" t="s">
        <v>278</v>
      </c>
      <c r="E21" s="250" t="s">
        <v>279</v>
      </c>
      <c r="F21" s="251"/>
      <c r="G21" s="148" t="str">
        <f>'PRIORIZACIÓN DE FACTORES'!L33</f>
        <v>ALTA</v>
      </c>
      <c r="H21" s="143" t="s">
        <v>261</v>
      </c>
      <c r="I21" s="143"/>
      <c r="J21" s="143"/>
      <c r="K21" s="143"/>
    </row>
    <row r="22" spans="1:11" ht="125.25" customHeight="1" x14ac:dyDescent="0.2">
      <c r="A22" s="38"/>
      <c r="B22" s="266"/>
      <c r="C22" s="30" t="s">
        <v>58</v>
      </c>
      <c r="D22" s="150" t="s">
        <v>280</v>
      </c>
      <c r="E22" s="250" t="s">
        <v>281</v>
      </c>
      <c r="F22" s="251"/>
      <c r="G22" s="148" t="str">
        <f>'PRIORIZACIÓN DE FACTORES'!L35</f>
        <v>ALTA</v>
      </c>
      <c r="H22" s="143" t="s">
        <v>261</v>
      </c>
      <c r="I22" s="143"/>
      <c r="J22" s="143"/>
      <c r="K22" s="143"/>
    </row>
    <row r="23" spans="1:11" ht="112.5" customHeight="1" x14ac:dyDescent="0.2">
      <c r="A23" s="38"/>
      <c r="B23" s="266"/>
      <c r="C23" s="30" t="s">
        <v>59</v>
      </c>
      <c r="D23" s="150" t="s">
        <v>282</v>
      </c>
      <c r="E23" s="250" t="s">
        <v>283</v>
      </c>
      <c r="F23" s="251"/>
      <c r="G23" s="148" t="str">
        <f>'PRIORIZACIÓN DE FACTORES'!L37</f>
        <v>ALTA</v>
      </c>
      <c r="H23" s="143" t="s">
        <v>261</v>
      </c>
      <c r="I23" s="143"/>
      <c r="J23" s="143"/>
      <c r="K23" s="143"/>
    </row>
    <row r="24" spans="1:11" ht="177.75" customHeight="1" x14ac:dyDescent="0.2">
      <c r="A24" s="38"/>
      <c r="B24" s="265" t="s">
        <v>129</v>
      </c>
      <c r="C24" s="30" t="s">
        <v>54</v>
      </c>
      <c r="D24" s="150" t="s">
        <v>284</v>
      </c>
      <c r="E24" s="250" t="s">
        <v>285</v>
      </c>
      <c r="F24" s="251"/>
      <c r="G24" s="148" t="str">
        <f>'PRIORIZACIÓN DE FACTORES'!L39</f>
        <v>MEDIA</v>
      </c>
      <c r="H24" s="143"/>
      <c r="I24" s="143" t="s">
        <v>261</v>
      </c>
      <c r="J24" s="143"/>
      <c r="K24" s="143"/>
    </row>
    <row r="25" spans="1:11" ht="78" customHeight="1" x14ac:dyDescent="0.2">
      <c r="A25" s="38"/>
      <c r="B25" s="266" t="s">
        <v>130</v>
      </c>
      <c r="C25" s="30" t="s">
        <v>60</v>
      </c>
      <c r="D25" s="150" t="s">
        <v>286</v>
      </c>
      <c r="E25" s="250" t="s">
        <v>287</v>
      </c>
      <c r="F25" s="251"/>
      <c r="G25" s="148" t="str">
        <f>'PRIORIZACIÓN DE FACTORES'!L41</f>
        <v>ALTA</v>
      </c>
      <c r="H25" s="143" t="s">
        <v>261</v>
      </c>
      <c r="I25" s="143"/>
      <c r="J25" s="143"/>
      <c r="K25" s="143"/>
    </row>
    <row r="26" spans="1:11" ht="98.25" customHeight="1" x14ac:dyDescent="0.2">
      <c r="A26" s="38"/>
      <c r="B26" s="266"/>
      <c r="C26" s="30" t="s">
        <v>34</v>
      </c>
      <c r="D26" s="151" t="s">
        <v>288</v>
      </c>
      <c r="E26" s="268" t="s">
        <v>289</v>
      </c>
      <c r="F26" s="269"/>
      <c r="G26" s="148" t="str">
        <f>'PRIORIZACIÓN DE FACTORES'!L43</f>
        <v>MEDIA</v>
      </c>
      <c r="H26" s="143"/>
      <c r="I26" s="143" t="s">
        <v>261</v>
      </c>
      <c r="J26" s="143"/>
      <c r="K26" s="143"/>
    </row>
    <row r="27" spans="1:11" ht="79.5" customHeight="1" x14ac:dyDescent="0.2">
      <c r="A27" s="38"/>
      <c r="B27" s="266"/>
      <c r="C27" s="30" t="s">
        <v>35</v>
      </c>
      <c r="D27" s="150" t="s">
        <v>290</v>
      </c>
      <c r="E27" s="250" t="s">
        <v>291</v>
      </c>
      <c r="F27" s="251"/>
      <c r="G27" s="148" t="str">
        <f>'PRIORIZACIÓN DE FACTORES'!L45</f>
        <v>MEDIA</v>
      </c>
      <c r="H27" s="143"/>
      <c r="I27" s="143" t="s">
        <v>261</v>
      </c>
      <c r="J27" s="143"/>
      <c r="K27" s="143"/>
    </row>
    <row r="28" spans="1:11" ht="94.5" customHeight="1" x14ac:dyDescent="0.2">
      <c r="A28" s="38"/>
      <c r="B28" s="266"/>
      <c r="C28" s="30" t="s">
        <v>36</v>
      </c>
      <c r="D28" s="150" t="s">
        <v>292</v>
      </c>
      <c r="E28" s="250" t="s">
        <v>293</v>
      </c>
      <c r="F28" s="251"/>
      <c r="G28" s="148" t="str">
        <f>'PRIORIZACIÓN DE FACTORES'!L47</f>
        <v>MEDIA</v>
      </c>
      <c r="H28" s="143"/>
      <c r="I28" s="143" t="s">
        <v>261</v>
      </c>
      <c r="J28" s="143"/>
      <c r="K28" s="143"/>
    </row>
    <row r="29" spans="1:11" ht="220.5" customHeight="1" x14ac:dyDescent="0.2">
      <c r="A29" s="38"/>
      <c r="B29" s="266"/>
      <c r="C29" s="30" t="s">
        <v>61</v>
      </c>
      <c r="D29" s="150" t="s">
        <v>294</v>
      </c>
      <c r="E29" s="250" t="s">
        <v>295</v>
      </c>
      <c r="F29" s="251"/>
      <c r="G29" s="148" t="str">
        <f>'PRIORIZACIÓN DE FACTORES'!L49</f>
        <v>ALTA</v>
      </c>
      <c r="H29" s="143" t="s">
        <v>261</v>
      </c>
      <c r="I29" s="143"/>
      <c r="J29" s="143"/>
      <c r="K29" s="143"/>
    </row>
    <row r="30" spans="1:11" ht="112.5" customHeight="1" x14ac:dyDescent="0.2">
      <c r="A30" s="38"/>
      <c r="B30" s="264" t="s">
        <v>131</v>
      </c>
      <c r="C30" s="30" t="s">
        <v>37</v>
      </c>
      <c r="D30" s="150" t="s">
        <v>296</v>
      </c>
      <c r="E30" s="250" t="s">
        <v>297</v>
      </c>
      <c r="F30" s="251"/>
      <c r="G30" s="148" t="str">
        <f>'PRIORIZACIÓN DE FACTORES'!L51</f>
        <v>MEDIA</v>
      </c>
      <c r="H30" s="147"/>
      <c r="I30" s="143" t="s">
        <v>261</v>
      </c>
      <c r="J30" s="143"/>
      <c r="K30" s="143"/>
    </row>
    <row r="31" spans="1:11" ht="93" customHeight="1" x14ac:dyDescent="0.2">
      <c r="A31" s="38"/>
      <c r="B31" s="264"/>
      <c r="C31" s="30" t="s">
        <v>62</v>
      </c>
      <c r="D31" s="150" t="s">
        <v>298</v>
      </c>
      <c r="E31" s="250" t="s">
        <v>299</v>
      </c>
      <c r="F31" s="251"/>
      <c r="G31" s="148" t="str">
        <f>'PRIORIZACIÓN DE FACTORES'!L53</f>
        <v>ALTA</v>
      </c>
      <c r="H31" s="143" t="s">
        <v>261</v>
      </c>
      <c r="I31" s="143"/>
      <c r="J31" s="143"/>
      <c r="K31" s="143"/>
    </row>
    <row r="32" spans="1:11" ht="97.5" customHeight="1" x14ac:dyDescent="0.2">
      <c r="A32" s="38"/>
      <c r="B32" s="264"/>
      <c r="C32" s="30" t="s">
        <v>63</v>
      </c>
      <c r="D32" s="150" t="s">
        <v>300</v>
      </c>
      <c r="E32" s="250" t="s">
        <v>301</v>
      </c>
      <c r="F32" s="251"/>
      <c r="G32" s="148" t="str">
        <f>'PRIORIZACIÓN DE FACTORES'!L55</f>
        <v>ALTA</v>
      </c>
      <c r="H32" s="144" t="s">
        <v>261</v>
      </c>
      <c r="I32" s="144"/>
      <c r="J32" s="144"/>
      <c r="K32" s="144"/>
    </row>
    <row r="33" spans="1:11" ht="65.25" customHeight="1" x14ac:dyDescent="0.2">
      <c r="A33" s="38"/>
      <c r="B33" s="265" t="s">
        <v>160</v>
      </c>
      <c r="C33" s="30" t="s">
        <v>101</v>
      </c>
      <c r="D33" s="150" t="s">
        <v>302</v>
      </c>
      <c r="E33" s="250" t="s">
        <v>303</v>
      </c>
      <c r="F33" s="251"/>
      <c r="G33" s="148" t="str">
        <f>'PRIORIZACIÓN DE FACTORES'!L57</f>
        <v>MEDIA</v>
      </c>
      <c r="H33" s="143"/>
      <c r="I33" s="144" t="s">
        <v>261</v>
      </c>
      <c r="J33" s="144"/>
      <c r="K33" s="144"/>
    </row>
    <row r="34" spans="1:11" ht="152.25" customHeight="1" x14ac:dyDescent="0.2">
      <c r="A34" s="38"/>
      <c r="B34" s="266"/>
      <c r="C34" s="30" t="s">
        <v>102</v>
      </c>
      <c r="D34" s="150" t="s">
        <v>304</v>
      </c>
      <c r="E34" s="250" t="s">
        <v>305</v>
      </c>
      <c r="F34" s="251"/>
      <c r="G34" s="148" t="str">
        <f>'PRIORIZACIÓN DE FACTORES'!L59</f>
        <v>MEDIA</v>
      </c>
      <c r="H34" s="144"/>
      <c r="I34" s="144" t="s">
        <v>261</v>
      </c>
      <c r="J34" s="143"/>
      <c r="K34" s="144"/>
    </row>
    <row r="35" spans="1:11" ht="63" customHeight="1" x14ac:dyDescent="0.2">
      <c r="A35" s="38"/>
      <c r="B35" s="266"/>
      <c r="C35" s="30" t="s">
        <v>103</v>
      </c>
      <c r="D35" s="150" t="s">
        <v>306</v>
      </c>
      <c r="E35" s="250" t="s">
        <v>307</v>
      </c>
      <c r="F35" s="251"/>
      <c r="G35" s="148" t="str">
        <f>'PRIORIZACIÓN DE FACTORES'!L61</f>
        <v>MEDIA</v>
      </c>
      <c r="H35" s="144"/>
      <c r="I35" s="144" t="s">
        <v>261</v>
      </c>
      <c r="J35" s="143"/>
      <c r="K35" s="144"/>
    </row>
    <row r="36" spans="1:11" ht="139.5" customHeight="1" x14ac:dyDescent="0.2">
      <c r="A36" s="38"/>
      <c r="B36" s="272" t="s">
        <v>138</v>
      </c>
      <c r="C36" s="30" t="s">
        <v>120</v>
      </c>
      <c r="D36" s="150" t="s">
        <v>308</v>
      </c>
      <c r="E36" s="250" t="s">
        <v>309</v>
      </c>
      <c r="F36" s="251"/>
      <c r="G36" s="148" t="str">
        <f>'PRIORIZACIÓN DE FACTORES'!L63</f>
        <v>ALTA</v>
      </c>
      <c r="H36" s="144" t="s">
        <v>261</v>
      </c>
      <c r="I36" s="144"/>
      <c r="J36" s="143"/>
      <c r="K36" s="144"/>
    </row>
    <row r="37" spans="1:11" ht="113.25" customHeight="1" x14ac:dyDescent="0.2">
      <c r="A37" s="38"/>
      <c r="B37" s="272"/>
      <c r="C37" s="30" t="s">
        <v>121</v>
      </c>
      <c r="D37" s="150" t="s">
        <v>310</v>
      </c>
      <c r="E37" s="268" t="s">
        <v>311</v>
      </c>
      <c r="F37" s="269"/>
      <c r="G37" s="148" t="str">
        <f>'PRIORIZACIÓN DE FACTORES'!L65</f>
        <v>ALTA</v>
      </c>
      <c r="H37" s="144" t="s">
        <v>261</v>
      </c>
      <c r="I37" s="144"/>
      <c r="J37" s="143"/>
      <c r="K37" s="144"/>
    </row>
    <row r="38" spans="1:11" ht="99" customHeight="1" x14ac:dyDescent="0.2">
      <c r="A38" s="38"/>
      <c r="B38" s="142" t="s">
        <v>132</v>
      </c>
      <c r="C38" s="30" t="s">
        <v>104</v>
      </c>
      <c r="D38" s="150" t="s">
        <v>312</v>
      </c>
      <c r="E38" s="250" t="s">
        <v>313</v>
      </c>
      <c r="F38" s="251"/>
      <c r="G38" s="148" t="str">
        <f>'PRIORIZACIÓN DE FACTORES'!L67</f>
        <v>MEDIA</v>
      </c>
      <c r="H38" s="144"/>
      <c r="I38" s="144" t="s">
        <v>261</v>
      </c>
      <c r="J38" s="144"/>
      <c r="K38" s="144"/>
    </row>
    <row r="39" spans="1:11" ht="118.5" customHeight="1" x14ac:dyDescent="0.2">
      <c r="A39" s="38"/>
      <c r="B39" s="153" t="s">
        <v>133</v>
      </c>
      <c r="C39" s="31" t="s">
        <v>122</v>
      </c>
      <c r="D39" s="150" t="s">
        <v>314</v>
      </c>
      <c r="E39" s="268" t="s">
        <v>349</v>
      </c>
      <c r="F39" s="269"/>
      <c r="G39" s="148" t="str">
        <f>'PRIORIZACIÓN DE FACTORES'!L69</f>
        <v>ALTA</v>
      </c>
      <c r="H39" s="143" t="s">
        <v>261</v>
      </c>
      <c r="I39" s="143"/>
      <c r="J39" s="144"/>
      <c r="K39" s="143"/>
    </row>
    <row r="40" spans="1:11" ht="119.25" customHeight="1" x14ac:dyDescent="0.2">
      <c r="A40" s="38"/>
      <c r="B40" s="265" t="s">
        <v>134</v>
      </c>
      <c r="C40" s="48" t="s">
        <v>45</v>
      </c>
      <c r="D40" s="150" t="s">
        <v>315</v>
      </c>
      <c r="E40" s="250" t="s">
        <v>317</v>
      </c>
      <c r="F40" s="251"/>
      <c r="G40" s="148" t="str">
        <f>'PRIORIZACIÓN DE FACTORES'!L71</f>
        <v>MEDIA</v>
      </c>
      <c r="H40" s="143"/>
      <c r="I40" s="143"/>
      <c r="J40" s="143" t="s">
        <v>261</v>
      </c>
      <c r="K40" s="143"/>
    </row>
    <row r="41" spans="1:11" ht="63.75" customHeight="1" x14ac:dyDescent="0.2">
      <c r="A41" s="38"/>
      <c r="B41" s="266"/>
      <c r="C41" s="48" t="s">
        <v>48</v>
      </c>
      <c r="D41" s="150" t="s">
        <v>316</v>
      </c>
      <c r="E41" s="250" t="s">
        <v>318</v>
      </c>
      <c r="F41" s="251"/>
      <c r="G41" s="148" t="str">
        <f>'PRIORIZACIÓN DE FACTORES'!L73</f>
        <v>MEDIA</v>
      </c>
      <c r="H41" s="143"/>
      <c r="I41" s="143"/>
      <c r="J41" s="143" t="s">
        <v>261</v>
      </c>
      <c r="K41" s="143"/>
    </row>
    <row r="42" spans="1:11" ht="59.25" customHeight="1" x14ac:dyDescent="0.2">
      <c r="A42" s="38"/>
      <c r="B42" s="265" t="s">
        <v>136</v>
      </c>
      <c r="C42" s="47" t="s">
        <v>46</v>
      </c>
      <c r="D42" s="150" t="s">
        <v>319</v>
      </c>
      <c r="E42" s="250" t="s">
        <v>322</v>
      </c>
      <c r="F42" s="251"/>
      <c r="G42" s="148" t="str">
        <f>'PRIORIZACIÓN DE FACTORES'!L75</f>
        <v>ALTA</v>
      </c>
      <c r="H42" s="143"/>
      <c r="I42" s="143"/>
      <c r="J42" s="143"/>
      <c r="K42" s="144" t="s">
        <v>261</v>
      </c>
    </row>
    <row r="43" spans="1:11" ht="69.75" customHeight="1" x14ac:dyDescent="0.2">
      <c r="A43" s="38"/>
      <c r="B43" s="266"/>
      <c r="C43" s="17" t="s">
        <v>123</v>
      </c>
      <c r="D43" s="150" t="s">
        <v>320</v>
      </c>
      <c r="E43" s="250" t="s">
        <v>323</v>
      </c>
      <c r="F43" s="251"/>
      <c r="G43" s="148" t="str">
        <f>'PRIORIZACIÓN DE FACTORES'!L77</f>
        <v>ALTA</v>
      </c>
      <c r="H43" s="143" t="s">
        <v>261</v>
      </c>
      <c r="I43" s="143"/>
      <c r="J43" s="143"/>
      <c r="K43" s="144"/>
    </row>
    <row r="44" spans="1:11" ht="79.5" customHeight="1" x14ac:dyDescent="0.2">
      <c r="A44" s="38"/>
      <c r="B44" s="266"/>
      <c r="C44" s="32" t="s">
        <v>105</v>
      </c>
      <c r="D44" s="154" t="s">
        <v>321</v>
      </c>
      <c r="E44" s="277" t="s">
        <v>324</v>
      </c>
      <c r="F44" s="278"/>
      <c r="G44" s="155" t="str">
        <f>'PRIORIZACIÓN DE FACTORES'!L79</f>
        <v>MEDIA</v>
      </c>
      <c r="H44" s="145"/>
      <c r="I44" s="145" t="s">
        <v>261</v>
      </c>
      <c r="J44" s="145"/>
      <c r="K44" s="157"/>
    </row>
    <row r="45" spans="1:11" ht="79.5" customHeight="1" x14ac:dyDescent="0.2">
      <c r="A45" s="38"/>
      <c r="B45" s="146" t="s">
        <v>328</v>
      </c>
      <c r="C45" s="30" t="s">
        <v>64</v>
      </c>
      <c r="D45" s="150" t="s">
        <v>350</v>
      </c>
      <c r="E45" s="267" t="s">
        <v>351</v>
      </c>
      <c r="F45" s="267"/>
      <c r="G45" s="156" t="str">
        <f>'PRIORIZACIÓN DE FACTORES'!L81</f>
        <v>BAJA</v>
      </c>
      <c r="H45" s="143"/>
      <c r="I45" s="143"/>
      <c r="J45" s="143" t="s">
        <v>261</v>
      </c>
      <c r="K45" s="144"/>
    </row>
    <row r="46" spans="1:11" ht="63.75" customHeight="1" x14ac:dyDescent="0.2">
      <c r="A46" s="38"/>
      <c r="B46" s="263" t="s">
        <v>161</v>
      </c>
      <c r="C46" s="54" t="s">
        <v>106</v>
      </c>
      <c r="D46" s="149" t="s">
        <v>325</v>
      </c>
      <c r="E46" s="275" t="s">
        <v>326</v>
      </c>
      <c r="F46" s="276"/>
      <c r="G46" s="148" t="str">
        <f>'PRIORIZACIÓN DE FACTORES'!L83</f>
        <v>MEDIA</v>
      </c>
      <c r="H46" s="158"/>
      <c r="I46" s="158" t="s">
        <v>261</v>
      </c>
      <c r="J46" s="158"/>
      <c r="K46" s="158"/>
    </row>
    <row r="47" spans="1:11" ht="198" customHeight="1" x14ac:dyDescent="0.2">
      <c r="A47" s="38"/>
      <c r="B47" s="264"/>
      <c r="C47" s="33" t="s">
        <v>47</v>
      </c>
      <c r="D47" s="150" t="s">
        <v>327</v>
      </c>
      <c r="E47" s="250" t="s">
        <v>345</v>
      </c>
      <c r="F47" s="251"/>
      <c r="G47" s="148" t="str">
        <f>'PRIORIZACIÓN DE FACTORES'!L85</f>
        <v>ALTA</v>
      </c>
      <c r="H47" s="143"/>
      <c r="I47" s="143"/>
      <c r="J47" s="143"/>
      <c r="K47" s="143" t="s">
        <v>261</v>
      </c>
    </row>
    <row r="48" spans="1:11" ht="15" x14ac:dyDescent="0.2">
      <c r="A48" s="38"/>
      <c r="H48" s="101">
        <f>COUNTA(H13:H47)</f>
        <v>14</v>
      </c>
      <c r="I48" s="101">
        <f>COUNTA(I13:I47)</f>
        <v>16</v>
      </c>
      <c r="J48" s="101">
        <f>COUNTA(J13:J47)</f>
        <v>3</v>
      </c>
      <c r="K48" s="101">
        <f>COUNTA(K13:K47)</f>
        <v>2</v>
      </c>
    </row>
    <row r="49" spans="1:11" x14ac:dyDescent="0.2">
      <c r="A49" s="38"/>
      <c r="I49" s="40"/>
      <c r="J49" s="40"/>
      <c r="K49" s="40"/>
    </row>
    <row r="50" spans="1:11" x14ac:dyDescent="0.2">
      <c r="A50" s="38"/>
      <c r="I50" s="40"/>
      <c r="J50" s="40"/>
      <c r="K50" s="40"/>
    </row>
    <row r="51" spans="1:11" s="42" customFormat="1" ht="14.25" customHeight="1" x14ac:dyDescent="0.2">
      <c r="A51" s="41"/>
      <c r="B51" s="173" t="s">
        <v>231</v>
      </c>
      <c r="C51" s="174" t="s">
        <v>237</v>
      </c>
      <c r="D51" s="174"/>
      <c r="E51" s="173" t="s">
        <v>233</v>
      </c>
      <c r="F51" s="174" t="s">
        <v>232</v>
      </c>
      <c r="G51" s="99" t="s">
        <v>234</v>
      </c>
      <c r="H51" s="174" t="s">
        <v>375</v>
      </c>
      <c r="I51" s="174"/>
      <c r="J51" s="174"/>
      <c r="K51" s="174"/>
    </row>
    <row r="52" spans="1:11" ht="14.25" customHeight="1" x14ac:dyDescent="0.2">
      <c r="A52" s="38"/>
      <c r="B52" s="173"/>
      <c r="C52" s="174"/>
      <c r="D52" s="174"/>
      <c r="E52" s="173"/>
      <c r="F52" s="174"/>
      <c r="G52" s="99" t="s">
        <v>236</v>
      </c>
      <c r="H52" s="175" t="s">
        <v>238</v>
      </c>
      <c r="I52" s="175"/>
      <c r="J52" s="175"/>
      <c r="K52" s="175"/>
    </row>
    <row r="53" spans="1:11" x14ac:dyDescent="0.2">
      <c r="A53" s="38"/>
      <c r="I53" s="40"/>
      <c r="J53" s="40"/>
      <c r="K53" s="40"/>
    </row>
    <row r="54" spans="1:11" x14ac:dyDescent="0.2">
      <c r="A54" s="38"/>
      <c r="I54" s="40"/>
      <c r="J54" s="40"/>
      <c r="K54" s="40"/>
    </row>
    <row r="55" spans="1:11" x14ac:dyDescent="0.2">
      <c r="A55" s="38"/>
      <c r="I55" s="40"/>
      <c r="J55" s="40"/>
      <c r="K55" s="40"/>
    </row>
    <row r="56" spans="1:11" x14ac:dyDescent="0.2">
      <c r="A56" s="38"/>
      <c r="I56" s="40"/>
      <c r="J56" s="40"/>
      <c r="K56" s="40"/>
    </row>
    <row r="57" spans="1:11" s="44" customFormat="1" x14ac:dyDescent="0.2">
      <c r="A57" s="43"/>
      <c r="B57" s="27"/>
      <c r="C57" s="37"/>
      <c r="D57" s="39"/>
      <c r="E57" s="27"/>
      <c r="F57" s="27"/>
      <c r="G57" s="67"/>
      <c r="H57" s="27"/>
      <c r="I57" s="40"/>
      <c r="J57" s="40"/>
      <c r="K57" s="40"/>
    </row>
    <row r="58" spans="1:11" s="46" customFormat="1" x14ac:dyDescent="0.2">
      <c r="A58" s="45"/>
      <c r="B58" s="27"/>
      <c r="C58" s="37"/>
      <c r="D58" s="39"/>
      <c r="E58" s="27"/>
      <c r="F58" s="27"/>
      <c r="G58" s="67"/>
      <c r="H58" s="27"/>
      <c r="I58" s="40"/>
      <c r="J58" s="40"/>
      <c r="K58" s="40"/>
    </row>
    <row r="59" spans="1:11" s="46" customFormat="1" x14ac:dyDescent="0.2">
      <c r="A59" s="45"/>
      <c r="B59" s="27"/>
      <c r="C59" s="37"/>
      <c r="D59" s="39"/>
      <c r="E59" s="27"/>
      <c r="F59" s="27"/>
      <c r="G59" s="67"/>
      <c r="H59" s="27"/>
      <c r="I59" s="40"/>
      <c r="J59" s="40"/>
      <c r="K59" s="40"/>
    </row>
    <row r="60" spans="1:11" x14ac:dyDescent="0.2">
      <c r="A60" s="38"/>
      <c r="I60" s="40"/>
      <c r="J60" s="40"/>
      <c r="K60" s="40"/>
    </row>
    <row r="61" spans="1:11" x14ac:dyDescent="0.2">
      <c r="A61" s="38"/>
      <c r="I61" s="40"/>
      <c r="J61" s="40"/>
      <c r="K61" s="40"/>
    </row>
    <row r="62" spans="1:11" x14ac:dyDescent="0.2">
      <c r="A62" s="38"/>
    </row>
    <row r="63" spans="1:11" x14ac:dyDescent="0.2">
      <c r="A63" s="38"/>
    </row>
    <row r="64" spans="1:11" s="42" customFormat="1" x14ac:dyDescent="0.2">
      <c r="A64" s="41"/>
      <c r="B64" s="27"/>
      <c r="C64" s="37"/>
      <c r="D64" s="39"/>
      <c r="E64" s="27"/>
      <c r="F64" s="27"/>
      <c r="G64" s="67"/>
      <c r="H64" s="27"/>
      <c r="I64" s="37"/>
      <c r="J64" s="37"/>
      <c r="K64" s="37"/>
    </row>
    <row r="65" spans="1:1" s="37" customFormat="1" x14ac:dyDescent="0.2">
      <c r="A65" s="38"/>
    </row>
    <row r="66" spans="1:1" s="37" customFormat="1" x14ac:dyDescent="0.2">
      <c r="A66" s="38"/>
    </row>
    <row r="67" spans="1:1" s="37" customFormat="1" x14ac:dyDescent="0.2">
      <c r="A67" s="38"/>
    </row>
    <row r="68" spans="1:1" s="37" customFormat="1" x14ac:dyDescent="0.2">
      <c r="A68" s="38"/>
    </row>
  </sheetData>
  <autoFilter ref="A12:K48"/>
  <mergeCells count="65">
    <mergeCell ref="A1:B4"/>
    <mergeCell ref="H51:K51"/>
    <mergeCell ref="H52:K52"/>
    <mergeCell ref="F51:F52"/>
    <mergeCell ref="J1:J3"/>
    <mergeCell ref="E1:H5"/>
    <mergeCell ref="E21:F21"/>
    <mergeCell ref="E25:F25"/>
    <mergeCell ref="E32:F32"/>
    <mergeCell ref="E33:F33"/>
    <mergeCell ref="E34:F34"/>
    <mergeCell ref="E46:F46"/>
    <mergeCell ref="E35:F35"/>
    <mergeCell ref="E44:F44"/>
    <mergeCell ref="E43:F43"/>
    <mergeCell ref="E42:F42"/>
    <mergeCell ref="E51:E52"/>
    <mergeCell ref="B17:B20"/>
    <mergeCell ref="B36:B37"/>
    <mergeCell ref="B30:B32"/>
    <mergeCell ref="B51:B52"/>
    <mergeCell ref="C51:D52"/>
    <mergeCell ref="E40:F40"/>
    <mergeCell ref="E41:F41"/>
    <mergeCell ref="E37:F37"/>
    <mergeCell ref="E36:F36"/>
    <mergeCell ref="E22:F22"/>
    <mergeCell ref="E23:F23"/>
    <mergeCell ref="E24:F24"/>
    <mergeCell ref="E29:F29"/>
    <mergeCell ref="E28:F28"/>
    <mergeCell ref="E27:F27"/>
    <mergeCell ref="B11:B12"/>
    <mergeCell ref="C11:C12"/>
    <mergeCell ref="D11:D12"/>
    <mergeCell ref="B21:B23"/>
    <mergeCell ref="B24:B29"/>
    <mergeCell ref="B13:B16"/>
    <mergeCell ref="B46:B47"/>
    <mergeCell ref="E18:F18"/>
    <mergeCell ref="E19:F19"/>
    <mergeCell ref="B42:B44"/>
    <mergeCell ref="E16:F16"/>
    <mergeCell ref="E17:F17"/>
    <mergeCell ref="E45:F45"/>
    <mergeCell ref="E47:F47"/>
    <mergeCell ref="E38:F38"/>
    <mergeCell ref="E39:F39"/>
    <mergeCell ref="B40:B41"/>
    <mergeCell ref="B33:B35"/>
    <mergeCell ref="E20:F20"/>
    <mergeCell ref="E30:F30"/>
    <mergeCell ref="E26:F26"/>
    <mergeCell ref="E31:F31"/>
    <mergeCell ref="E15:F15"/>
    <mergeCell ref="G7:H7"/>
    <mergeCell ref="I7:K7"/>
    <mergeCell ref="H11:I11"/>
    <mergeCell ref="J11:K11"/>
    <mergeCell ref="G11:G12"/>
    <mergeCell ref="C7:E7"/>
    <mergeCell ref="C8:E8"/>
    <mergeCell ref="E11:F12"/>
    <mergeCell ref="E13:F13"/>
    <mergeCell ref="E14:F14"/>
  </mergeCells>
  <printOptions horizontalCentered="1"/>
  <pageMargins left="0.23622047244094491" right="0.23622047244094491" top="0.74803149606299213" bottom="0.74803149606299213" header="0.31496062992125984" footer="0.31496062992125984"/>
  <pageSetup scale="41" orientation="portrait" r:id="rId1"/>
  <rowBreaks count="3" manualBreakCount="3">
    <brk id="20" max="10" man="1"/>
    <brk id="32" max="10" man="1"/>
    <brk id="39" max="10"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R90"/>
  <sheetViews>
    <sheetView topLeftCell="A81" zoomScale="60" zoomScaleNormal="60" zoomScalePageLayoutView="107" workbookViewId="0">
      <selection activeCell="K88" sqref="K88:L88"/>
    </sheetView>
  </sheetViews>
  <sheetFormatPr baseColWidth="10" defaultRowHeight="15" x14ac:dyDescent="0.25"/>
  <cols>
    <col min="1" max="1" width="23.28515625" customWidth="1"/>
    <col min="2" max="2" width="58.28515625" customWidth="1"/>
    <col min="3" max="3" width="7" customWidth="1"/>
    <col min="4" max="4" width="7.85546875" customWidth="1"/>
    <col min="5" max="5" width="7" customWidth="1"/>
    <col min="6" max="6" width="7.85546875" customWidth="1"/>
    <col min="7" max="7" width="7" customWidth="1"/>
    <col min="8" max="8" width="7.85546875" customWidth="1"/>
    <col min="9" max="9" width="7" customWidth="1"/>
    <col min="10" max="10" width="7.85546875" customWidth="1"/>
    <col min="11" max="11" width="11.85546875" customWidth="1"/>
    <col min="12" max="12" width="15.85546875" customWidth="1"/>
    <col min="13" max="13" width="11.42578125" style="167"/>
    <col min="14" max="14" width="19" style="82" customWidth="1"/>
    <col min="15" max="15" width="14.7109375" style="82" bestFit="1" customWidth="1"/>
    <col min="16" max="16" width="5.140625" style="82" customWidth="1"/>
    <col min="17" max="17" width="13.28515625" style="82" bestFit="1" customWidth="1"/>
    <col min="18" max="18" width="14.7109375" style="82" bestFit="1" customWidth="1"/>
  </cols>
  <sheetData>
    <row r="1" spans="1:18" s="1" customFormat="1" ht="15" customHeight="1" x14ac:dyDescent="0.2">
      <c r="B1" s="226" t="s">
        <v>251</v>
      </c>
      <c r="C1" s="226"/>
      <c r="D1" s="226"/>
      <c r="E1" s="226"/>
      <c r="F1" s="226"/>
      <c r="G1" s="226"/>
      <c r="H1" s="226"/>
      <c r="I1" s="226"/>
      <c r="J1" s="226"/>
      <c r="K1" s="226"/>
      <c r="L1" s="226" t="s">
        <v>242</v>
      </c>
      <c r="M1" s="136"/>
      <c r="N1" s="136"/>
    </row>
    <row r="2" spans="1:18" s="1" customFormat="1" ht="15" customHeight="1" x14ac:dyDescent="0.2">
      <c r="A2" s="100"/>
      <c r="B2" s="226"/>
      <c r="C2" s="226"/>
      <c r="D2" s="226"/>
      <c r="E2" s="226"/>
      <c r="F2" s="226"/>
      <c r="G2" s="226"/>
      <c r="H2" s="226"/>
      <c r="I2" s="226"/>
      <c r="J2" s="226"/>
      <c r="K2" s="226"/>
      <c r="L2" s="226"/>
      <c r="M2" s="136"/>
      <c r="N2" s="136"/>
    </row>
    <row r="3" spans="1:18" s="1" customFormat="1" ht="15" customHeight="1" x14ac:dyDescent="0.2">
      <c r="A3" s="100"/>
      <c r="B3" s="226"/>
      <c r="C3" s="226"/>
      <c r="D3" s="226"/>
      <c r="E3" s="226"/>
      <c r="F3" s="226"/>
      <c r="G3" s="226"/>
      <c r="H3" s="226"/>
      <c r="I3" s="226"/>
      <c r="J3" s="226"/>
      <c r="K3" s="226"/>
      <c r="L3" s="226"/>
      <c r="M3" s="136"/>
      <c r="N3" s="136"/>
    </row>
    <row r="4" spans="1:18" s="1" customFormat="1" ht="15" customHeight="1" x14ac:dyDescent="0.2">
      <c r="A4" s="123" t="s">
        <v>8</v>
      </c>
      <c r="B4" s="226"/>
      <c r="C4" s="226"/>
      <c r="D4" s="226"/>
      <c r="E4" s="226"/>
      <c r="F4" s="226"/>
      <c r="G4" s="226"/>
      <c r="H4" s="226"/>
      <c r="I4" s="226"/>
      <c r="J4" s="226"/>
      <c r="K4" s="226"/>
      <c r="L4" s="122" t="s">
        <v>229</v>
      </c>
      <c r="M4" s="136"/>
      <c r="N4" s="136"/>
    </row>
    <row r="5" spans="1:18" s="1" customFormat="1" ht="15.95" customHeight="1" x14ac:dyDescent="0.2">
      <c r="A5" s="100"/>
      <c r="B5" s="226"/>
      <c r="C5" s="226"/>
      <c r="D5" s="226"/>
      <c r="E5" s="226"/>
      <c r="F5" s="226"/>
      <c r="G5" s="226"/>
      <c r="H5" s="226"/>
      <c r="I5" s="226"/>
      <c r="J5" s="226"/>
      <c r="K5" s="226"/>
      <c r="L5" s="136"/>
      <c r="M5" s="136"/>
      <c r="N5" s="136"/>
    </row>
    <row r="6" spans="1:18" s="1" customFormat="1" ht="12.75" x14ac:dyDescent="0.2">
      <c r="M6" s="136"/>
    </row>
    <row r="7" spans="1:18" s="37" customFormat="1" ht="21.75" customHeight="1" x14ac:dyDescent="0.2">
      <c r="A7" s="106" t="s">
        <v>17</v>
      </c>
      <c r="B7" s="121" t="s">
        <v>135</v>
      </c>
      <c r="C7" s="135"/>
      <c r="D7" s="135"/>
      <c r="E7" s="288" t="s">
        <v>0</v>
      </c>
      <c r="F7" s="288"/>
      <c r="G7" s="288"/>
      <c r="H7" s="301" t="s">
        <v>355</v>
      </c>
      <c r="I7" s="302"/>
      <c r="J7" s="302"/>
      <c r="K7" s="302"/>
      <c r="L7" s="303"/>
      <c r="M7" s="46"/>
    </row>
    <row r="8" spans="1:18" s="37" customFormat="1" ht="21.75" customHeight="1" x14ac:dyDescent="0.2">
      <c r="A8" s="106" t="s">
        <v>1</v>
      </c>
      <c r="B8" s="125" t="s">
        <v>241</v>
      </c>
      <c r="C8" s="135"/>
      <c r="D8" s="135"/>
      <c r="E8" s="288"/>
      <c r="F8" s="288"/>
      <c r="G8" s="288"/>
      <c r="H8" s="304"/>
      <c r="I8" s="305"/>
      <c r="J8" s="305"/>
      <c r="K8" s="305"/>
      <c r="L8" s="306"/>
      <c r="M8" s="46"/>
    </row>
    <row r="9" spans="1:18" s="2" customFormat="1" ht="14.25" x14ac:dyDescent="0.2">
      <c r="A9" s="26"/>
      <c r="B9" s="26"/>
      <c r="C9" s="26"/>
      <c r="D9" s="26"/>
      <c r="E9" s="26"/>
      <c r="F9" s="26"/>
      <c r="G9" s="126"/>
      <c r="H9" s="1"/>
      <c r="M9" s="113"/>
    </row>
    <row r="10" spans="1:18" s="2" customFormat="1" ht="14.25" x14ac:dyDescent="0.2">
      <c r="A10" s="26"/>
      <c r="B10" s="26"/>
      <c r="C10" s="26"/>
      <c r="D10" s="26"/>
      <c r="E10" s="26"/>
      <c r="F10" s="26"/>
      <c r="G10" s="126"/>
      <c r="H10" s="1"/>
      <c r="M10" s="113"/>
    </row>
    <row r="11" spans="1:18" ht="29.25" customHeight="1" x14ac:dyDescent="0.25">
      <c r="A11" s="291" t="s">
        <v>250</v>
      </c>
      <c r="B11" s="291"/>
      <c r="C11" s="291"/>
      <c r="D11" s="291"/>
      <c r="E11" s="291"/>
      <c r="F11" s="291"/>
      <c r="G11" s="291"/>
      <c r="H11" s="291"/>
      <c r="I11" s="291"/>
      <c r="J11" s="291"/>
      <c r="K11" s="291"/>
      <c r="L11" s="291"/>
    </row>
    <row r="12" spans="1:18" ht="12" customHeight="1" thickBot="1" x14ac:dyDescent="0.3"/>
    <row r="13" spans="1:18" ht="42" customHeight="1" thickBot="1" x14ac:dyDescent="0.3">
      <c r="A13" s="284" t="s">
        <v>202</v>
      </c>
      <c r="B13" s="285"/>
      <c r="C13" s="292" t="s">
        <v>203</v>
      </c>
      <c r="D13" s="293"/>
      <c r="E13" s="292" t="s">
        <v>204</v>
      </c>
      <c r="F13" s="293"/>
      <c r="G13" s="292" t="s">
        <v>205</v>
      </c>
      <c r="H13" s="293"/>
      <c r="I13" s="292" t="s">
        <v>252</v>
      </c>
      <c r="J13" s="293"/>
      <c r="K13" s="298" t="s">
        <v>206</v>
      </c>
      <c r="L13" s="300" t="s">
        <v>207</v>
      </c>
    </row>
    <row r="14" spans="1:18" ht="16.5" hidden="1" customHeight="1" thickBot="1" x14ac:dyDescent="0.3">
      <c r="A14" s="71" t="s">
        <v>208</v>
      </c>
      <c r="B14" s="134"/>
      <c r="C14" s="294"/>
      <c r="D14" s="295"/>
      <c r="E14" s="296"/>
      <c r="F14" s="297"/>
      <c r="G14" s="296"/>
      <c r="H14" s="297"/>
      <c r="I14" s="296"/>
      <c r="J14" s="297"/>
      <c r="K14" s="299"/>
      <c r="L14" s="300"/>
    </row>
    <row r="15" spans="1:18" ht="83.25" customHeight="1" thickTop="1" x14ac:dyDescent="0.35">
      <c r="A15" s="286" t="s">
        <v>248</v>
      </c>
      <c r="B15" s="287"/>
      <c r="C15" s="72" t="s">
        <v>209</v>
      </c>
      <c r="D15" s="73">
        <v>0.25</v>
      </c>
      <c r="E15" s="72" t="s">
        <v>209</v>
      </c>
      <c r="F15" s="74">
        <v>0.1</v>
      </c>
      <c r="G15" s="72" t="s">
        <v>209</v>
      </c>
      <c r="H15" s="74">
        <v>0.35</v>
      </c>
      <c r="I15" s="72" t="s">
        <v>209</v>
      </c>
      <c r="J15" s="75">
        <v>0.3</v>
      </c>
      <c r="K15" s="299"/>
      <c r="L15" s="300"/>
      <c r="N15" s="83" t="s">
        <v>210</v>
      </c>
      <c r="O15" s="83" t="s">
        <v>211</v>
      </c>
      <c r="P15" s="84"/>
      <c r="Q15" s="85" t="s">
        <v>207</v>
      </c>
      <c r="R15" s="85" t="s">
        <v>212</v>
      </c>
    </row>
    <row r="16" spans="1:18" ht="15.75" x14ac:dyDescent="0.25">
      <c r="A16" s="279" t="str">
        <f>'COMPONENTES Y FACTORES DOFA'!D13</f>
        <v>Modelo pedagógico</v>
      </c>
      <c r="B16" s="280"/>
      <c r="C16" s="80"/>
      <c r="D16" s="80"/>
      <c r="E16" s="80"/>
      <c r="F16" s="80"/>
      <c r="G16" s="80"/>
      <c r="H16" s="80"/>
      <c r="I16" s="80"/>
      <c r="J16" s="80"/>
      <c r="K16" s="80"/>
      <c r="L16" s="81"/>
      <c r="N16" s="83"/>
      <c r="O16" s="83"/>
      <c r="P16" s="84"/>
      <c r="Q16" s="85"/>
      <c r="R16" s="85"/>
    </row>
    <row r="17" spans="1:18" s="79" customFormat="1" ht="102" customHeight="1" x14ac:dyDescent="0.25">
      <c r="A17" s="281" t="str">
        <f>'COMPONENTES Y FACTORES DOFA'!E13</f>
        <v>1. Formación integral.
2. Formación humanística en el estudiante Uteísta.
3. Educación incluyente y de calidad para todos.
4. Currículos en la dinámica educativa.
5. Innovación y productividad.
6. Flexibilidad curricular.</v>
      </c>
      <c r="B17" s="282"/>
      <c r="C17" s="76">
        <v>1</v>
      </c>
      <c r="D17" s="77">
        <f>(25/5)*C17</f>
        <v>5</v>
      </c>
      <c r="E17" s="77">
        <v>3</v>
      </c>
      <c r="F17" s="77">
        <f>(10/5)*E17</f>
        <v>6</v>
      </c>
      <c r="G17" s="77">
        <v>5</v>
      </c>
      <c r="H17" s="77">
        <f>(35/5)*G17</f>
        <v>35</v>
      </c>
      <c r="I17" s="77">
        <v>5</v>
      </c>
      <c r="J17" s="77">
        <f>(30/5)*I17</f>
        <v>30</v>
      </c>
      <c r="K17" s="137">
        <f t="shared" ref="K17:K39" si="0">D17+F17+H17+J17</f>
        <v>76</v>
      </c>
      <c r="L17" s="78" t="str">
        <f>IF(K17&lt;1,"MENOS DE 1%",(IF(K17&lt;20,"REPLANTEAR",(IF(K17&lt;40,"MUY BAJA",(IF(K17&lt;60,"BAJA",(IF(K17&lt;80,"MEDIA",(IF(K17&lt;=100,"ALTA","MAS DE 100%")))))))))))</f>
        <v>MEDIA</v>
      </c>
      <c r="M17" s="167"/>
      <c r="N17" s="86" t="s">
        <v>213</v>
      </c>
      <c r="O17" s="87">
        <v>5</v>
      </c>
      <c r="P17" s="88"/>
      <c r="Q17" s="89" t="s">
        <v>214</v>
      </c>
      <c r="R17" s="90" t="s">
        <v>215</v>
      </c>
    </row>
    <row r="18" spans="1:18" s="79" customFormat="1" ht="15.75" x14ac:dyDescent="0.25">
      <c r="A18" s="279" t="str">
        <f>'COMPONENTES Y FACTORES DOFA'!D14</f>
        <v>Academia competitiva y eficiente</v>
      </c>
      <c r="B18" s="280"/>
      <c r="C18" s="80"/>
      <c r="D18" s="80"/>
      <c r="E18" s="80"/>
      <c r="F18" s="80"/>
      <c r="G18" s="80"/>
      <c r="H18" s="80"/>
      <c r="I18" s="80"/>
      <c r="J18" s="80"/>
      <c r="K18" s="80"/>
      <c r="L18" s="138"/>
      <c r="M18" s="167"/>
      <c r="N18" s="86" t="s">
        <v>216</v>
      </c>
      <c r="O18" s="87">
        <v>4</v>
      </c>
      <c r="P18" s="88"/>
      <c r="Q18" s="91" t="s">
        <v>217</v>
      </c>
      <c r="R18" s="90" t="s">
        <v>218</v>
      </c>
    </row>
    <row r="19" spans="1:18" s="79" customFormat="1" ht="123" customHeight="1" x14ac:dyDescent="0.25">
      <c r="A19" s="281" t="str">
        <f>'COMPONENTES Y FACTORES DOFA'!E14</f>
        <v>1. Oferta de programas académicos en diversas metodologías, niveles de formación y áreas del conocimiento acordes a las necesidades del entorno.
2. Cobertura estudiantil en programas académicos en las sedes regionales.
3. Actividades de promoción que contribuyan al desarrollo económico de la región basado en el conocimiento.
4. Experiencias empresariales que potencialicen las competencias profesionales.
5. Procesos de acreditación en alta calidad que contribuyen a la academia.</v>
      </c>
      <c r="B19" s="282"/>
      <c r="C19" s="76">
        <v>2</v>
      </c>
      <c r="D19" s="77">
        <f t="shared" ref="D19:D39" si="1">(25/5)*C19</f>
        <v>10</v>
      </c>
      <c r="E19" s="77">
        <v>2</v>
      </c>
      <c r="F19" s="77">
        <f t="shared" ref="F19:F39" si="2">(10/5)*E19</f>
        <v>4</v>
      </c>
      <c r="G19" s="77">
        <v>5</v>
      </c>
      <c r="H19" s="77">
        <f t="shared" ref="H19:H39" si="3">(35/5)*G19</f>
        <v>35</v>
      </c>
      <c r="I19" s="77">
        <v>5</v>
      </c>
      <c r="J19" s="77">
        <f t="shared" ref="J19:J39" si="4">(30/5)*I19</f>
        <v>30</v>
      </c>
      <c r="K19" s="137">
        <f t="shared" si="0"/>
        <v>79</v>
      </c>
      <c r="L19" s="78" t="str">
        <f t="shared" ref="L19:L39" si="5">IF(K19&lt;1,"MENOS DE 1%",(IF(K19&lt;20,"REPLANTEAR",(IF(K19&lt;40,"MUY BAJA",(IF(K19&lt;60,"BAJA",(IF(K19&lt;80,"MEDIA",(IF(K19&lt;=100,"ALTA","MAS DE 100%")))))))))))</f>
        <v>MEDIA</v>
      </c>
      <c r="M19" s="168"/>
      <c r="N19" s="86" t="s">
        <v>219</v>
      </c>
      <c r="O19" s="87">
        <v>3</v>
      </c>
      <c r="P19" s="88"/>
      <c r="Q19" s="92" t="s">
        <v>220</v>
      </c>
      <c r="R19" s="90" t="s">
        <v>221</v>
      </c>
    </row>
    <row r="20" spans="1:18" s="79" customFormat="1" ht="15.75" x14ac:dyDescent="0.25">
      <c r="A20" s="279" t="str">
        <f>'COMPONENTES Y FACTORES DOFA'!D15</f>
        <v xml:space="preserve">Ambientes de aprendizaje </v>
      </c>
      <c r="B20" s="280"/>
      <c r="C20" s="80"/>
      <c r="D20" s="80"/>
      <c r="E20" s="80"/>
      <c r="F20" s="80"/>
      <c r="G20" s="80"/>
      <c r="H20" s="80"/>
      <c r="I20" s="80"/>
      <c r="J20" s="80"/>
      <c r="K20" s="80"/>
      <c r="L20" s="138"/>
      <c r="M20" s="167"/>
      <c r="N20" s="86" t="s">
        <v>222</v>
      </c>
      <c r="O20" s="87">
        <v>2</v>
      </c>
      <c r="P20" s="88"/>
      <c r="Q20" s="93" t="s">
        <v>223</v>
      </c>
      <c r="R20" s="90" t="s">
        <v>224</v>
      </c>
    </row>
    <row r="21" spans="1:18" s="79" customFormat="1" ht="96.75" customHeight="1" x14ac:dyDescent="0.25">
      <c r="A21" s="289" t="str">
        <f>'COMPONENTES Y FACTORES DOFA'!E15</f>
        <v>1. Incorporación de TIC en los procesos académicos por parte de los docentes y estudiantes.
2. Nuevas metodológicas de aprendizaje y apropiación del conocimiento.
3. Plataforma digital para los programas de formación virtual.
4. Recursos virtuales para conectividad educativos presencial y bibliográficos que apoyen los procesos de enseñanza- aprendizaje.</v>
      </c>
      <c r="B21" s="290"/>
      <c r="C21" s="76">
        <v>3</v>
      </c>
      <c r="D21" s="77">
        <f t="shared" si="1"/>
        <v>15</v>
      </c>
      <c r="E21" s="77">
        <v>3</v>
      </c>
      <c r="F21" s="77">
        <f t="shared" si="2"/>
        <v>6</v>
      </c>
      <c r="G21" s="77">
        <v>5</v>
      </c>
      <c r="H21" s="77">
        <f t="shared" si="3"/>
        <v>35</v>
      </c>
      <c r="I21" s="77">
        <v>5</v>
      </c>
      <c r="J21" s="77">
        <f t="shared" si="4"/>
        <v>30</v>
      </c>
      <c r="K21" s="137">
        <f t="shared" si="0"/>
        <v>86</v>
      </c>
      <c r="L21" s="78" t="str">
        <f t="shared" si="5"/>
        <v>ALTA</v>
      </c>
      <c r="M21" s="167"/>
      <c r="N21" s="86" t="s">
        <v>225</v>
      </c>
      <c r="O21" s="87">
        <v>1</v>
      </c>
      <c r="P21" s="88"/>
      <c r="Q21" s="94" t="s">
        <v>226</v>
      </c>
      <c r="R21" s="90" t="s">
        <v>227</v>
      </c>
    </row>
    <row r="22" spans="1:18" s="79" customFormat="1" ht="15.75" x14ac:dyDescent="0.25">
      <c r="A22" s="279" t="str">
        <f>'COMPONENTES Y FACTORES DOFA'!D16</f>
        <v>Autoevaluación y autorregulación</v>
      </c>
      <c r="B22" s="280"/>
      <c r="C22" s="80"/>
      <c r="D22" s="80"/>
      <c r="E22" s="80"/>
      <c r="F22" s="80"/>
      <c r="G22" s="80"/>
      <c r="H22" s="80"/>
      <c r="I22" s="80"/>
      <c r="J22" s="80"/>
      <c r="K22" s="80"/>
      <c r="L22" s="138"/>
      <c r="M22" s="167"/>
      <c r="N22" s="95"/>
      <c r="O22" s="95"/>
      <c r="P22" s="95"/>
      <c r="Q22" s="95"/>
      <c r="R22" s="95"/>
    </row>
    <row r="23" spans="1:18" s="79" customFormat="1" ht="104.25" customHeight="1" x14ac:dyDescent="0.25">
      <c r="A23" s="281" t="str">
        <f>'COMPONENTES Y FACTORES DOFA'!E16</f>
        <v>1. Estrategias de autoevaluación y autorregulación en las unidades académicas y administrativas de la institución.
2. Planes de mejoramiento y mantenimiento a partir de los resultados de la autoevaluación.
3. Percepción de la comunidad en la satisfacción del servicio y uso de la misma en pro del mejoramiento institucional.</v>
      </c>
      <c r="B23" s="282"/>
      <c r="C23" s="76">
        <v>1</v>
      </c>
      <c r="D23" s="77">
        <f t="shared" si="1"/>
        <v>5</v>
      </c>
      <c r="E23" s="77">
        <v>3</v>
      </c>
      <c r="F23" s="77">
        <f t="shared" si="2"/>
        <v>6</v>
      </c>
      <c r="G23" s="77">
        <v>5</v>
      </c>
      <c r="H23" s="77">
        <f t="shared" si="3"/>
        <v>35</v>
      </c>
      <c r="I23" s="77">
        <v>5</v>
      </c>
      <c r="J23" s="77">
        <f t="shared" si="4"/>
        <v>30</v>
      </c>
      <c r="K23" s="137">
        <f t="shared" si="0"/>
        <v>76</v>
      </c>
      <c r="L23" s="78" t="str">
        <f t="shared" si="5"/>
        <v>MEDIA</v>
      </c>
      <c r="M23" s="167"/>
      <c r="N23" s="95"/>
      <c r="O23" s="95"/>
      <c r="P23" s="95"/>
      <c r="Q23" s="95"/>
      <c r="R23" s="95"/>
    </row>
    <row r="24" spans="1:18" s="79" customFormat="1" ht="15.75" x14ac:dyDescent="0.25">
      <c r="A24" s="279" t="str">
        <f>'COMPONENTES Y FACTORES DOFA'!D17</f>
        <v>Gestión del Conocimiento</v>
      </c>
      <c r="B24" s="280"/>
      <c r="C24" s="80"/>
      <c r="D24" s="80"/>
      <c r="E24" s="80"/>
      <c r="F24" s="80"/>
      <c r="G24" s="80"/>
      <c r="H24" s="80"/>
      <c r="I24" s="80"/>
      <c r="J24" s="80"/>
      <c r="K24" s="80"/>
      <c r="L24" s="138"/>
      <c r="M24" s="167"/>
      <c r="N24" s="95"/>
      <c r="O24" s="95"/>
      <c r="P24" s="95"/>
      <c r="Q24" s="95"/>
      <c r="R24" s="95"/>
    </row>
    <row r="25" spans="1:18" s="79" customFormat="1" ht="181.5" customHeight="1" x14ac:dyDescent="0.25">
      <c r="A25" s="281" t="str">
        <f>'COMPONENTES Y FACTORES DOFA'!E17</f>
        <v>1. Modelo de desempeño investigativo basado en modelo de Minciencias.
2. Participación en redes nacionales e internacionales de investigación y extensión.
3. Transferencia de conocimiento entre la Institución y entes públicos o privados.
4. Transferencia tecnológica entre los centros de investigación de la Institución y el sector productivo.
5. Repositorio de los resultados de investigación de la Institución como transferencia de conocimiento.
6. Publicación de los resultados de investigación y su indexación en bases de datos reconocidas.
7. Fomento de la ciencia, la tecnología y la innovación</v>
      </c>
      <c r="B25" s="282"/>
      <c r="C25" s="76">
        <v>2</v>
      </c>
      <c r="D25" s="77">
        <f t="shared" si="1"/>
        <v>10</v>
      </c>
      <c r="E25" s="77">
        <v>1</v>
      </c>
      <c r="F25" s="77">
        <f t="shared" si="2"/>
        <v>2</v>
      </c>
      <c r="G25" s="77">
        <v>5</v>
      </c>
      <c r="H25" s="77">
        <f t="shared" si="3"/>
        <v>35</v>
      </c>
      <c r="I25" s="77">
        <v>5</v>
      </c>
      <c r="J25" s="77">
        <f t="shared" si="4"/>
        <v>30</v>
      </c>
      <c r="K25" s="137">
        <f t="shared" si="0"/>
        <v>77</v>
      </c>
      <c r="L25" s="78" t="str">
        <f t="shared" si="5"/>
        <v>MEDIA</v>
      </c>
      <c r="M25" s="167"/>
      <c r="N25" s="82"/>
      <c r="O25" s="82"/>
      <c r="P25" s="82"/>
      <c r="Q25" s="82"/>
      <c r="R25" s="82"/>
    </row>
    <row r="26" spans="1:18" s="79" customFormat="1" ht="15.75" x14ac:dyDescent="0.25">
      <c r="A26" s="279" t="str">
        <f>'COMPONENTES Y FACTORES DOFA'!D18</f>
        <v>Producción académica, científica y tecnológica</v>
      </c>
      <c r="B26" s="280"/>
      <c r="C26" s="80"/>
      <c r="D26" s="80"/>
      <c r="E26" s="80"/>
      <c r="F26" s="80"/>
      <c r="G26" s="80"/>
      <c r="H26" s="80"/>
      <c r="I26" s="80"/>
      <c r="J26" s="80"/>
      <c r="K26" s="80"/>
      <c r="L26" s="138"/>
      <c r="M26" s="167"/>
      <c r="N26" s="82"/>
      <c r="O26" s="82"/>
      <c r="P26" s="82"/>
      <c r="Q26" s="82"/>
      <c r="R26" s="82"/>
    </row>
    <row r="27" spans="1:18" s="79" customFormat="1" ht="85.5" customHeight="1" x14ac:dyDescent="0.25">
      <c r="A27" s="281" t="str">
        <f>'COMPONENTES Y FACTORES DOFA'!E18</f>
        <v>1. Registros de propiedad intelectual.
2. Patentes otorgadas a la institución.
3. Productos y proyectos de investigación, extensión y proyección social.
4. Proyectos con impacto en el desarrollo regional.</v>
      </c>
      <c r="B27" s="282"/>
      <c r="C27" s="76">
        <v>3</v>
      </c>
      <c r="D27" s="77">
        <f t="shared" si="1"/>
        <v>15</v>
      </c>
      <c r="E27" s="77">
        <v>2</v>
      </c>
      <c r="F27" s="77">
        <f t="shared" si="2"/>
        <v>4</v>
      </c>
      <c r="G27" s="77">
        <v>5</v>
      </c>
      <c r="H27" s="77">
        <f t="shared" si="3"/>
        <v>35</v>
      </c>
      <c r="I27" s="77">
        <v>4</v>
      </c>
      <c r="J27" s="77">
        <f t="shared" si="4"/>
        <v>24</v>
      </c>
      <c r="K27" s="137">
        <f t="shared" si="0"/>
        <v>78</v>
      </c>
      <c r="L27" s="78" t="str">
        <f t="shared" si="5"/>
        <v>MEDIA</v>
      </c>
      <c r="M27" s="167"/>
      <c r="N27" s="82"/>
      <c r="O27" s="82"/>
      <c r="P27" s="82"/>
      <c r="Q27" s="82"/>
      <c r="R27" s="82"/>
    </row>
    <row r="28" spans="1:18" s="79" customFormat="1" ht="15.75" x14ac:dyDescent="0.25">
      <c r="A28" s="279" t="str">
        <f>'COMPONENTES Y FACTORES DOFA'!D19</f>
        <v xml:space="preserve">Grupos  y Semilleros de  Investigación </v>
      </c>
      <c r="B28" s="280"/>
      <c r="C28" s="80"/>
      <c r="D28" s="80"/>
      <c r="E28" s="80"/>
      <c r="F28" s="80"/>
      <c r="G28" s="80"/>
      <c r="H28" s="80"/>
      <c r="I28" s="80"/>
      <c r="J28" s="80"/>
      <c r="K28" s="80"/>
      <c r="L28" s="138"/>
      <c r="M28" s="167"/>
      <c r="N28" s="82"/>
      <c r="O28" s="82"/>
      <c r="P28" s="82"/>
      <c r="Q28" s="82"/>
      <c r="R28" s="82"/>
    </row>
    <row r="29" spans="1:18" ht="81" customHeight="1" x14ac:dyDescent="0.25">
      <c r="A29" s="281" t="str">
        <f>'COMPONENTES Y FACTORES DOFA'!E19</f>
        <v>1. Grupos de investigación reconocidos y categorizados por Minciencias.
2.Semilleros de investigación en diversas áreas del conocimiento.
3.Docentes-Investigadores categorizados en Minciencias.</v>
      </c>
      <c r="B29" s="282"/>
      <c r="C29" s="76">
        <v>3</v>
      </c>
      <c r="D29" s="77">
        <f t="shared" si="1"/>
        <v>15</v>
      </c>
      <c r="E29" s="77">
        <v>4</v>
      </c>
      <c r="F29" s="77">
        <f t="shared" si="2"/>
        <v>8</v>
      </c>
      <c r="G29" s="77">
        <v>5</v>
      </c>
      <c r="H29" s="77">
        <f t="shared" si="3"/>
        <v>35</v>
      </c>
      <c r="I29" s="77">
        <v>5</v>
      </c>
      <c r="J29" s="77">
        <f t="shared" si="4"/>
        <v>30</v>
      </c>
      <c r="K29" s="137">
        <f t="shared" si="0"/>
        <v>88</v>
      </c>
      <c r="L29" s="78" t="str">
        <f t="shared" si="5"/>
        <v>ALTA</v>
      </c>
    </row>
    <row r="30" spans="1:18" ht="15.75" x14ac:dyDescent="0.25">
      <c r="A30" s="279" t="str">
        <f>'COMPONENTES Y FACTORES DOFA'!D20</f>
        <v>Seguimiento y acompañamiento a  egresados</v>
      </c>
      <c r="B30" s="280"/>
      <c r="C30" s="80"/>
      <c r="D30" s="80"/>
      <c r="E30" s="80"/>
      <c r="F30" s="80"/>
      <c r="G30" s="80"/>
      <c r="H30" s="80"/>
      <c r="I30" s="80"/>
      <c r="J30" s="80"/>
      <c r="K30" s="80"/>
      <c r="L30" s="138"/>
    </row>
    <row r="31" spans="1:18" ht="72" customHeight="1" x14ac:dyDescent="0.25">
      <c r="A31" s="281" t="str">
        <f>'COMPONENTES Y FACTORES DOFA'!E20</f>
        <v>1. Limitación para facilitar la incorporación de los graduados al ámbito laboral.
2. No se tiene seguimiento al impacto de los graduados en su campo profesional. 
3. Baja comunicación y relación con los graduados para apoyar el desarrollo institucional y fomentar procesos de cooperación mutua.</v>
      </c>
      <c r="B31" s="282"/>
      <c r="C31" s="76">
        <v>4</v>
      </c>
      <c r="D31" s="77">
        <f t="shared" si="1"/>
        <v>20</v>
      </c>
      <c r="E31" s="77">
        <v>2</v>
      </c>
      <c r="F31" s="77">
        <f t="shared" si="2"/>
        <v>4</v>
      </c>
      <c r="G31" s="77">
        <v>5</v>
      </c>
      <c r="H31" s="77">
        <f t="shared" si="3"/>
        <v>35</v>
      </c>
      <c r="I31" s="77">
        <v>5</v>
      </c>
      <c r="J31" s="77">
        <f t="shared" si="4"/>
        <v>30</v>
      </c>
      <c r="K31" s="137">
        <f t="shared" si="0"/>
        <v>89</v>
      </c>
      <c r="L31" s="78" t="str">
        <f t="shared" si="5"/>
        <v>ALTA</v>
      </c>
    </row>
    <row r="32" spans="1:18" ht="15.75" x14ac:dyDescent="0.25">
      <c r="A32" s="279" t="str">
        <f>'COMPONENTES Y FACTORES DOFA'!D21</f>
        <v>Cooperación nacional e internacional</v>
      </c>
      <c r="B32" s="280"/>
      <c r="C32" s="80"/>
      <c r="D32" s="80"/>
      <c r="E32" s="80"/>
      <c r="F32" s="80"/>
      <c r="G32" s="80"/>
      <c r="H32" s="80"/>
      <c r="I32" s="80"/>
      <c r="J32" s="80"/>
      <c r="K32" s="80"/>
      <c r="L32" s="138"/>
    </row>
    <row r="33" spans="1:12" ht="114.75" customHeight="1" x14ac:dyDescent="0.25">
      <c r="A33" s="281" t="str">
        <f>'COMPONENTES Y FACTORES DOFA'!E21</f>
        <v>1.Cooperación académica e investigativa con instituciones de reconocimiento nacional e internacional.
2. Alianzas estratégicas con entes públicos y privados para la ejecución de proyectos de extensión y proyección social.
3. Convenios y alianzas para la generación de conocimiento y creación de empresas de base tecnológica.</v>
      </c>
      <c r="B33" s="282"/>
      <c r="C33" s="76">
        <v>3</v>
      </c>
      <c r="D33" s="77">
        <f t="shared" si="1"/>
        <v>15</v>
      </c>
      <c r="E33" s="77">
        <v>5</v>
      </c>
      <c r="F33" s="77">
        <f t="shared" si="2"/>
        <v>10</v>
      </c>
      <c r="G33" s="77">
        <v>5</v>
      </c>
      <c r="H33" s="77">
        <f t="shared" si="3"/>
        <v>35</v>
      </c>
      <c r="I33" s="77">
        <v>5</v>
      </c>
      <c r="J33" s="77">
        <f t="shared" si="4"/>
        <v>30</v>
      </c>
      <c r="K33" s="137">
        <f t="shared" si="0"/>
        <v>90</v>
      </c>
      <c r="L33" s="78" t="str">
        <f t="shared" si="5"/>
        <v>ALTA</v>
      </c>
    </row>
    <row r="34" spans="1:12" ht="15.75" x14ac:dyDescent="0.25">
      <c r="A34" s="279" t="str">
        <f>'COMPONENTES Y FACTORES DOFA'!D22</f>
        <v>Movilidad nacional e internacional</v>
      </c>
      <c r="B34" s="280"/>
      <c r="C34" s="80"/>
      <c r="D34" s="80"/>
      <c r="E34" s="80"/>
      <c r="F34" s="80"/>
      <c r="G34" s="80"/>
      <c r="H34" s="80"/>
      <c r="I34" s="80"/>
      <c r="J34" s="80"/>
      <c r="K34" s="80"/>
      <c r="L34" s="138"/>
    </row>
    <row r="35" spans="1:12" ht="115.5" customHeight="1" x14ac:dyDescent="0.25">
      <c r="A35" s="281" t="str">
        <f>'COMPONENTES Y FACTORES DOFA'!E22</f>
        <v>1. Estrategias orientadas al fortalecimiento de la internacionalización de la institución.
2. Programas de movilidad nacional e internacional ofertados a la comunidad institucional. 
3. Participación de la comunidad en actividades académicas, culturales, sociales y deportivas de otras instituciones nacionales e internacionales.
4. Intercambio de experiencias académicas e investigativas con profesores de otras institucionales nacionales e internacionales.</v>
      </c>
      <c r="B35" s="282"/>
      <c r="C35" s="76">
        <v>3</v>
      </c>
      <c r="D35" s="77">
        <f t="shared" si="1"/>
        <v>15</v>
      </c>
      <c r="E35" s="77">
        <v>3</v>
      </c>
      <c r="F35" s="77">
        <f t="shared" si="2"/>
        <v>6</v>
      </c>
      <c r="G35" s="77">
        <v>5</v>
      </c>
      <c r="H35" s="77">
        <f t="shared" si="3"/>
        <v>35</v>
      </c>
      <c r="I35" s="77">
        <v>5</v>
      </c>
      <c r="J35" s="77">
        <f t="shared" si="4"/>
        <v>30</v>
      </c>
      <c r="K35" s="137">
        <f t="shared" si="0"/>
        <v>86</v>
      </c>
      <c r="L35" s="78" t="str">
        <f t="shared" si="5"/>
        <v>ALTA</v>
      </c>
    </row>
    <row r="36" spans="1:12" ht="15.75" x14ac:dyDescent="0.25">
      <c r="A36" s="279" t="str">
        <f>'COMPONENTES Y FACTORES DOFA'!D23</f>
        <v xml:space="preserve">Multiculturalidad y Multilingüismo </v>
      </c>
      <c r="B36" s="280"/>
      <c r="C36" s="80"/>
      <c r="D36" s="80"/>
      <c r="E36" s="80"/>
      <c r="F36" s="80"/>
      <c r="G36" s="80"/>
      <c r="H36" s="80"/>
      <c r="I36" s="80"/>
      <c r="J36" s="80"/>
      <c r="K36" s="80"/>
      <c r="L36" s="138"/>
    </row>
    <row r="37" spans="1:12" ht="129.75" customHeight="1" x14ac:dyDescent="0.25">
      <c r="A37" s="281" t="str">
        <f>'COMPONENTES Y FACTORES DOFA'!E23</f>
        <v xml:space="preserve">1. Participación de profesores y estudiantes extranjeros en los programas académicos Uteístas que faciliten el intercambios de culturas e idiomas. 
2. Actividades culturales asociadas a multiculturalidad y multilingüismo. 
3. Cursos en segunda lengua para el fortalecimiento de competencias comunicativas de docentes, estudiantes y administrativos.
4. Fomento del multilingüismo y multiculturalidad a través de los medios institucionales en otros idiomas. </v>
      </c>
      <c r="B37" s="282"/>
      <c r="C37" s="76">
        <v>3</v>
      </c>
      <c r="D37" s="77">
        <f t="shared" si="1"/>
        <v>15</v>
      </c>
      <c r="E37" s="77">
        <v>2</v>
      </c>
      <c r="F37" s="77">
        <f t="shared" si="2"/>
        <v>4</v>
      </c>
      <c r="G37" s="77">
        <v>5</v>
      </c>
      <c r="H37" s="77">
        <f t="shared" si="3"/>
        <v>35</v>
      </c>
      <c r="I37" s="77">
        <v>5</v>
      </c>
      <c r="J37" s="77">
        <f t="shared" si="4"/>
        <v>30</v>
      </c>
      <c r="K37" s="137">
        <f>D37+F37+H37+J37</f>
        <v>84</v>
      </c>
      <c r="L37" s="78" t="str">
        <f t="shared" si="5"/>
        <v>ALTA</v>
      </c>
    </row>
    <row r="38" spans="1:12" ht="15.75" x14ac:dyDescent="0.25">
      <c r="A38" s="279" t="str">
        <f>'COMPONENTES Y FACTORES DOFA'!D24</f>
        <v>Desarrollo humano integral</v>
      </c>
      <c r="B38" s="280"/>
      <c r="C38" s="80"/>
      <c r="D38" s="80"/>
      <c r="E38" s="80"/>
      <c r="F38" s="80"/>
      <c r="G38" s="80"/>
      <c r="H38" s="80"/>
      <c r="I38" s="80"/>
      <c r="J38" s="80"/>
      <c r="K38" s="80"/>
      <c r="L38" s="138"/>
    </row>
    <row r="39" spans="1:12" ht="181.5" customHeight="1" x14ac:dyDescent="0.25">
      <c r="A39" s="281" t="str">
        <f>'COMPONENTES Y FACTORES DOFA'!E24</f>
        <v>1. Programas y actividades formativas en atención a desastres y emergencias.
2. Acciones orientadas al diagnóstico y prevención de riesgos psicosociales,  médicos y ambientales de la comunidad institucional.
3. Acciones de bienestar como componente fundamental en la formación integral del estudiantado.
4. El área educativa fomenta el  concepto de bienestar y calidad de vida al estudiante.
5. Estrategias institucionales para la consecución de estímulos económicos, con el fin de contribuir al mejoramiento de la calidad de vida de los estudiantes.
6.Estrategias que fomenten la capacidad de relacionarse y comunicarse dentro de la comunidad Uteísta y el sentido de pertenencia y compromiso individual con la institución.</v>
      </c>
      <c r="B39" s="282"/>
      <c r="C39" s="76">
        <v>2</v>
      </c>
      <c r="D39" s="77">
        <f t="shared" si="1"/>
        <v>10</v>
      </c>
      <c r="E39" s="77">
        <v>2</v>
      </c>
      <c r="F39" s="77">
        <f t="shared" si="2"/>
        <v>4</v>
      </c>
      <c r="G39" s="77">
        <v>5</v>
      </c>
      <c r="H39" s="77">
        <f t="shared" si="3"/>
        <v>35</v>
      </c>
      <c r="I39" s="77">
        <v>5</v>
      </c>
      <c r="J39" s="77">
        <f t="shared" si="4"/>
        <v>30</v>
      </c>
      <c r="K39" s="137">
        <f t="shared" si="0"/>
        <v>79</v>
      </c>
      <c r="L39" s="78" t="str">
        <f t="shared" si="5"/>
        <v>MEDIA</v>
      </c>
    </row>
    <row r="40" spans="1:12" ht="15.75" x14ac:dyDescent="0.25">
      <c r="A40" s="279" t="str">
        <f>'COMPONENTES Y FACTORES DOFA'!D25</f>
        <v>Equidad, género y diversidad</v>
      </c>
      <c r="B40" s="280"/>
      <c r="C40" s="80"/>
      <c r="D40" s="80"/>
      <c r="E40" s="80"/>
      <c r="F40" s="80"/>
      <c r="G40" s="80"/>
      <c r="H40" s="80"/>
      <c r="I40" s="80"/>
      <c r="J40" s="80"/>
      <c r="K40" s="80"/>
      <c r="L40" s="138"/>
    </row>
    <row r="41" spans="1:12" ht="96" customHeight="1" x14ac:dyDescent="0.25">
      <c r="A41" s="281" t="str">
        <f>'COMPONENTES Y FACTORES DOFA'!E25</f>
        <v>1. Espacios participativos e incluyentes, para promover el desarrollo sostenible mediante educación, estilos de vida sostenibles, derechos humanos, igualdad de género, promoción de una cultura de paz y no violencia, ciudadanía mundial y valoración de la diversidad cultural.</v>
      </c>
      <c r="B41" s="282"/>
      <c r="C41" s="76">
        <v>3</v>
      </c>
      <c r="D41" s="77">
        <f t="shared" ref="D41" si="6">(25/5)*C41</f>
        <v>15</v>
      </c>
      <c r="E41" s="77">
        <v>3</v>
      </c>
      <c r="F41" s="77">
        <f t="shared" ref="F41" si="7">(10/5)*E41</f>
        <v>6</v>
      </c>
      <c r="G41" s="77">
        <v>5</v>
      </c>
      <c r="H41" s="77">
        <f t="shared" ref="H41" si="8">(35/5)*G41</f>
        <v>35</v>
      </c>
      <c r="I41" s="77">
        <v>5</v>
      </c>
      <c r="J41" s="77">
        <f t="shared" ref="J41" si="9">(30/5)*I41</f>
        <v>30</v>
      </c>
      <c r="K41" s="137">
        <f t="shared" ref="K41" si="10">D41+F41+H41+J41</f>
        <v>86</v>
      </c>
      <c r="L41" s="78" t="str">
        <f t="shared" ref="L41" si="11">IF(K41&lt;1,"MENOS DE 1%",(IF(K41&lt;20,"REPLANTEAR",(IF(K41&lt;40,"MUY BAJA",(IF(K41&lt;60,"BAJA",(IF(K41&lt;80,"MEDIA",(IF(K41&lt;=100,"ALTA","MAS DE 100%")))))))))))</f>
        <v>ALTA</v>
      </c>
    </row>
    <row r="42" spans="1:12" ht="15.75" x14ac:dyDescent="0.25">
      <c r="A42" s="279" t="str">
        <f>'COMPONENTES Y FACTORES DOFA'!D26</f>
        <v>Promoción y prevención en salud</v>
      </c>
      <c r="B42" s="280"/>
      <c r="C42" s="80"/>
      <c r="D42" s="80"/>
      <c r="E42" s="80"/>
      <c r="F42" s="80"/>
      <c r="G42" s="80"/>
      <c r="H42" s="80"/>
      <c r="I42" s="80"/>
      <c r="J42" s="80"/>
      <c r="K42" s="80"/>
      <c r="L42" s="138"/>
    </row>
    <row r="43" spans="1:12" ht="88.5" customHeight="1" x14ac:dyDescent="0.25">
      <c r="A43" s="281" t="str">
        <f>'COMPONENTES Y FACTORES DOFA'!E26</f>
        <v>1. Actividades de promoción de los estilos de vida saludables y del autocuidado para estudiantes, docentes y administrativos.
2. Actividades de promoción en salud y prevención de la enfermedad que contribuyan al mejoramiento de la calidad de vida y a la formación integral de la comunidad Uteísta.</v>
      </c>
      <c r="B43" s="282"/>
      <c r="C43" s="76">
        <v>1</v>
      </c>
      <c r="D43" s="77">
        <f t="shared" ref="D43" si="12">(25/5)*C43</f>
        <v>5</v>
      </c>
      <c r="E43" s="77">
        <v>4</v>
      </c>
      <c r="F43" s="77">
        <f t="shared" ref="F43" si="13">(10/5)*E43</f>
        <v>8</v>
      </c>
      <c r="G43" s="77">
        <v>5</v>
      </c>
      <c r="H43" s="77">
        <f t="shared" ref="H43" si="14">(35/5)*G43</f>
        <v>35</v>
      </c>
      <c r="I43" s="77">
        <v>5</v>
      </c>
      <c r="J43" s="77">
        <f t="shared" ref="J43" si="15">(30/5)*I43</f>
        <v>30</v>
      </c>
      <c r="K43" s="137">
        <f t="shared" ref="K43" si="16">D43+F43+H43+J43</f>
        <v>78</v>
      </c>
      <c r="L43" s="78" t="str">
        <f t="shared" ref="L43" si="17">IF(K43&lt;1,"MENOS DE 1%",(IF(K43&lt;20,"REPLANTEAR",(IF(K43&lt;40,"MUY BAJA",(IF(K43&lt;60,"BAJA",(IF(K43&lt;80,"MEDIA",(IF(K43&lt;=100,"ALTA","MAS DE 100%")))))))))))</f>
        <v>MEDIA</v>
      </c>
    </row>
    <row r="44" spans="1:12" ht="15.75" x14ac:dyDescent="0.25">
      <c r="A44" s="279" t="str">
        <f>'COMPONENTES Y FACTORES DOFA'!D27</f>
        <v>Actividad física y deporte</v>
      </c>
      <c r="B44" s="280"/>
      <c r="C44" s="80"/>
      <c r="D44" s="80"/>
      <c r="E44" s="80"/>
      <c r="F44" s="80"/>
      <c r="G44" s="80"/>
      <c r="H44" s="80"/>
      <c r="I44" s="80"/>
      <c r="J44" s="80"/>
      <c r="K44" s="80"/>
      <c r="L44" s="138"/>
    </row>
    <row r="45" spans="1:12" ht="110.25" customHeight="1" x14ac:dyDescent="0.25">
      <c r="A45" s="281" t="str">
        <f>'COMPONENTES Y FACTORES DOFA'!E27</f>
        <v>1. Actividades de promoción de hábitos saludables y del fomento de la actividad física, el deporte y el adecuado uso del tiempo libre dirigido a los estudiantes, docentes y administrativos. 
2. Alianzas que faciliten el acceso a infraestructura y personal especializado para el desarrollo de acciones conjuntas de bienestar entre instituciones.</v>
      </c>
      <c r="B45" s="282"/>
      <c r="C45" s="76">
        <v>1</v>
      </c>
      <c r="D45" s="77">
        <f t="shared" ref="D45" si="18">(25/5)*C45</f>
        <v>5</v>
      </c>
      <c r="E45" s="77">
        <v>4</v>
      </c>
      <c r="F45" s="77">
        <f t="shared" ref="F45" si="19">(10/5)*E45</f>
        <v>8</v>
      </c>
      <c r="G45" s="77">
        <v>5</v>
      </c>
      <c r="H45" s="77">
        <f t="shared" ref="H45" si="20">(35/5)*G45</f>
        <v>35</v>
      </c>
      <c r="I45" s="77">
        <v>5</v>
      </c>
      <c r="J45" s="77">
        <f t="shared" ref="J45" si="21">(30/5)*I45</f>
        <v>30</v>
      </c>
      <c r="K45" s="137">
        <f t="shared" ref="K45" si="22">D45+F45+H45+J45</f>
        <v>78</v>
      </c>
      <c r="L45" s="78" t="str">
        <f t="shared" ref="L45" si="23">IF(K45&lt;1,"MENOS DE 1%",(IF(K45&lt;20,"REPLANTEAR",(IF(K45&lt;40,"MUY BAJA",(IF(K45&lt;60,"BAJA",(IF(K45&lt;80,"MEDIA",(IF(K45&lt;=100,"ALTA","MAS DE 100%")))))))))))</f>
        <v>MEDIA</v>
      </c>
    </row>
    <row r="46" spans="1:12" ht="15.75" x14ac:dyDescent="0.25">
      <c r="A46" s="279" t="str">
        <f>'COMPONENTES Y FACTORES DOFA'!D28</f>
        <v>Cultura y promoción artística</v>
      </c>
      <c r="B46" s="280"/>
      <c r="C46" s="80"/>
      <c r="D46" s="80"/>
      <c r="E46" s="80"/>
      <c r="F46" s="80"/>
      <c r="G46" s="80"/>
      <c r="H46" s="80"/>
      <c r="I46" s="80"/>
      <c r="J46" s="80"/>
      <c r="K46" s="80"/>
      <c r="L46" s="138"/>
    </row>
    <row r="47" spans="1:12" ht="110.25" customHeight="1" x14ac:dyDescent="0.25">
      <c r="A47" s="281" t="str">
        <f>'COMPONENTES Y FACTORES DOFA'!E28</f>
        <v>1. Espacios de creación, intercambio, estimulación, sensibilización y apreciación de las diversas manifestaciones en arte y cultura entre la comunidad Uteísta.
2. Actividades libres que muestren las aptitudes artísticas y culturales de la comunidad institucional fomentando la construcción de la paz.
3. Grupos artísticos: artes plásticas, expresión corporal y artes escénicas.</v>
      </c>
      <c r="B47" s="282"/>
      <c r="C47" s="76">
        <v>1</v>
      </c>
      <c r="D47" s="77">
        <f t="shared" ref="D47" si="24">(25/5)*C47</f>
        <v>5</v>
      </c>
      <c r="E47" s="77">
        <v>4</v>
      </c>
      <c r="F47" s="77">
        <f t="shared" ref="F47" si="25">(10/5)*E47</f>
        <v>8</v>
      </c>
      <c r="G47" s="77">
        <v>5</v>
      </c>
      <c r="H47" s="77">
        <f t="shared" ref="H47" si="26">(35/5)*G47</f>
        <v>35</v>
      </c>
      <c r="I47" s="77">
        <v>5</v>
      </c>
      <c r="J47" s="77">
        <f t="shared" ref="J47" si="27">(30/5)*I47</f>
        <v>30</v>
      </c>
      <c r="K47" s="137">
        <f t="shared" ref="K47" si="28">D47+F47+H47+J47</f>
        <v>78</v>
      </c>
      <c r="L47" s="78" t="str">
        <f t="shared" ref="L47" si="29">IF(K47&lt;1,"MENOS DE 1%",(IF(K47&lt;20,"REPLANTEAR",(IF(K47&lt;40,"MUY BAJA",(IF(K47&lt;60,"BAJA",(IF(K47&lt;80,"MEDIA",(IF(K47&lt;=100,"ALTA","MAS DE 100%")))))))))))</f>
        <v>MEDIA</v>
      </c>
    </row>
    <row r="48" spans="1:12" ht="15.75" x14ac:dyDescent="0.25">
      <c r="A48" s="279" t="str">
        <f>'COMPONENTES Y FACTORES DOFA'!D29</f>
        <v>Acompañamiento y permanencia</v>
      </c>
      <c r="B48" s="280"/>
      <c r="C48" s="80"/>
      <c r="D48" s="80"/>
      <c r="E48" s="80"/>
      <c r="F48" s="80"/>
      <c r="G48" s="80"/>
      <c r="H48" s="80"/>
      <c r="I48" s="80"/>
      <c r="J48" s="80"/>
      <c r="K48" s="80"/>
      <c r="L48" s="138"/>
    </row>
    <row r="49" spans="1:12" ht="212.25" customHeight="1" x14ac:dyDescent="0.25">
      <c r="A49" s="281" t="str">
        <f>'COMPONENTES Y FACTORES DOFA'!E29</f>
        <v>1.  Índice de deserción y permanencia de los estudiantes.
2. Sistema de Acompañamiento al Estudiante (SAE) con actividades o acciones en ámbitos académico, biopsicosocial y cognitivo.  
3. Actividades y programas que favorezcan la permanencia, retención, promoción y graduación de estudiantes.
4. Jornadas de inducción a la vida académica en la educación superior.
5. Sistema de alertas tempranas en la formación del estudiante que facilite la detección oportuna de estudiantes con dificultad académica y posible riesgo de deserción.  
6. Sistema de caracterización de la comunidad Uteísta que permita el acceso a programas y actividades institucionales conforme a las necesidades de la población. 
7. Mecanismos de divulgación de programas de bienestar orientados a la prevención de la deserción y a la promoción de la graduación de los estudiantes.</v>
      </c>
      <c r="B49" s="282"/>
      <c r="C49" s="76">
        <v>3</v>
      </c>
      <c r="D49" s="77">
        <f t="shared" ref="D49" si="30">(25/5)*C49</f>
        <v>15</v>
      </c>
      <c r="E49" s="77">
        <v>5</v>
      </c>
      <c r="F49" s="77">
        <f t="shared" ref="F49" si="31">(10/5)*E49</f>
        <v>10</v>
      </c>
      <c r="G49" s="77">
        <v>5</v>
      </c>
      <c r="H49" s="77">
        <f t="shared" ref="H49" si="32">(35/5)*G49</f>
        <v>35</v>
      </c>
      <c r="I49" s="77">
        <v>5</v>
      </c>
      <c r="J49" s="77">
        <f t="shared" ref="J49" si="33">(30/5)*I49</f>
        <v>30</v>
      </c>
      <c r="K49" s="137">
        <f t="shared" ref="K49" si="34">D49+F49+H49+J49</f>
        <v>90</v>
      </c>
      <c r="L49" s="78" t="str">
        <f t="shared" ref="L49" si="35">IF(K49&lt;1,"MENOS DE 1%",(IF(K49&lt;20,"REPLANTEAR",(IF(K49&lt;40,"MUY BAJA",(IF(K49&lt;60,"BAJA",(IF(K49&lt;80,"MEDIA",(IF(K49&lt;=100,"ALTA","MAS DE 100%")))))))))))</f>
        <v>ALTA</v>
      </c>
    </row>
    <row r="50" spans="1:12" ht="15.75" x14ac:dyDescent="0.25">
      <c r="A50" s="279" t="str">
        <f>'COMPONENTES Y FACTORES DOFA'!D30</f>
        <v>Personal calificado y competente</v>
      </c>
      <c r="B50" s="280"/>
      <c r="C50" s="80"/>
      <c r="D50" s="80"/>
      <c r="E50" s="80"/>
      <c r="F50" s="80"/>
      <c r="G50" s="80"/>
      <c r="H50" s="80"/>
      <c r="I50" s="80"/>
      <c r="J50" s="80"/>
      <c r="K50" s="80"/>
      <c r="L50" s="138"/>
    </row>
    <row r="51" spans="1:12" ht="104.25" customHeight="1" x14ac:dyDescent="0.25">
      <c r="A51" s="281" t="str">
        <f>'COMPONENTES Y FACTORES DOFA'!E30</f>
        <v>1. Personal calificado y competente para el desarrollo de las actividades académicas y administrativas.(Procesos de selección y contratación de personal, Convocatorias internas para docentes de planta, Personal en carrera administrativa por concurso de merito)
2. Investigadores reconocidos por Minciencias.
3. Docentes con formación en Maestría y Doctorado.</v>
      </c>
      <c r="B51" s="282"/>
      <c r="C51" s="76">
        <v>3</v>
      </c>
      <c r="D51" s="77">
        <f t="shared" ref="D51" si="36">(25/5)*C51</f>
        <v>15</v>
      </c>
      <c r="E51" s="77">
        <v>1</v>
      </c>
      <c r="F51" s="77">
        <f t="shared" ref="F51" si="37">(10/5)*E51</f>
        <v>2</v>
      </c>
      <c r="G51" s="77">
        <v>5</v>
      </c>
      <c r="H51" s="77">
        <f t="shared" ref="H51" si="38">(35/5)*G51</f>
        <v>35</v>
      </c>
      <c r="I51" s="77">
        <v>4</v>
      </c>
      <c r="J51" s="77">
        <f t="shared" ref="J51" si="39">(30/5)*I51</f>
        <v>24</v>
      </c>
      <c r="K51" s="137">
        <f t="shared" ref="K51" si="40">D51+F51+H51+J51</f>
        <v>76</v>
      </c>
      <c r="L51" s="78" t="str">
        <f t="shared" ref="L51" si="41">IF(K51&lt;1,"MENOS DE 1%",(IF(K51&lt;20,"REPLANTEAR",(IF(K51&lt;40,"MUY BAJA",(IF(K51&lt;60,"BAJA",(IF(K51&lt;80,"MEDIA",(IF(K51&lt;=100,"ALTA","MAS DE 100%")))))))))))</f>
        <v>MEDIA</v>
      </c>
    </row>
    <row r="52" spans="1:12" ht="15.75" x14ac:dyDescent="0.25">
      <c r="A52" s="279" t="str">
        <f>'COMPONENTES Y FACTORES DOFA'!D31</f>
        <v>Formación, capacitación y entrenamiento docente y administrativo</v>
      </c>
      <c r="B52" s="280"/>
      <c r="C52" s="80"/>
      <c r="D52" s="80"/>
      <c r="E52" s="80"/>
      <c r="F52" s="80"/>
      <c r="G52" s="80"/>
      <c r="H52" s="80"/>
      <c r="I52" s="80"/>
      <c r="J52" s="80"/>
      <c r="K52" s="80"/>
      <c r="L52" s="138"/>
    </row>
    <row r="53" spans="1:12" ht="91.5" customHeight="1" x14ac:dyDescent="0.25">
      <c r="A53" s="281" t="str">
        <f>'COMPONENTES Y FACTORES DOFA'!E31</f>
        <v>1. Jornadas de inducción y reinducción 
2. Programas de perfeccionamiento docente
3. Plan de formación institucional para administrativos y docentes.
4. Formación en competencias humanísticas, comunicativas, pedagógicas, tecnológicas</v>
      </c>
      <c r="B53" s="282"/>
      <c r="C53" s="76">
        <v>3</v>
      </c>
      <c r="D53" s="77">
        <f t="shared" ref="D53" si="42">(25/5)*C53</f>
        <v>15</v>
      </c>
      <c r="E53" s="77">
        <v>5</v>
      </c>
      <c r="F53" s="77">
        <f t="shared" ref="F53" si="43">(10/5)*E53</f>
        <v>10</v>
      </c>
      <c r="G53" s="77">
        <v>5</v>
      </c>
      <c r="H53" s="77">
        <f t="shared" ref="H53" si="44">(35/5)*G53</f>
        <v>35</v>
      </c>
      <c r="I53" s="77">
        <v>5</v>
      </c>
      <c r="J53" s="77">
        <f t="shared" ref="J53" si="45">(30/5)*I53</f>
        <v>30</v>
      </c>
      <c r="K53" s="137">
        <f>D53+F53+H53+J53</f>
        <v>90</v>
      </c>
      <c r="L53" s="78" t="str">
        <f t="shared" ref="L53" si="46">IF(K53&lt;1,"MENOS DE 1%",(IF(K53&lt;20,"REPLANTEAR",(IF(K53&lt;40,"MUY BAJA",(IF(K53&lt;60,"BAJA",(IF(K53&lt;80,"MEDIA",(IF(K53&lt;=100,"ALTA","MAS DE 100%")))))))))))</f>
        <v>ALTA</v>
      </c>
    </row>
    <row r="54" spans="1:12" ht="15.75" x14ac:dyDescent="0.25">
      <c r="A54" s="279" t="str">
        <f>'COMPONENTES Y FACTORES DOFA'!D32</f>
        <v xml:space="preserve">Bienestar social </v>
      </c>
      <c r="B54" s="280"/>
      <c r="C54" s="80"/>
      <c r="D54" s="80"/>
      <c r="E54" s="80"/>
      <c r="F54" s="80"/>
      <c r="G54" s="80"/>
      <c r="H54" s="80"/>
      <c r="I54" s="80"/>
      <c r="J54" s="80"/>
      <c r="K54" s="80"/>
      <c r="L54" s="138"/>
    </row>
    <row r="55" spans="1:12" ht="105.75" customHeight="1" x14ac:dyDescent="0.25">
      <c r="A55" s="281" t="str">
        <f>'COMPONENTES Y FACTORES DOFA'!E32</f>
        <v>1. Desarrollo de actividades deportivas, recreativas, culturales y de integración, en la comunidad académico-administrativa.
2. Plan de sostenibilidad social.
3. Mecanismos alternativos de resolución de conflictos.
4. Reconocimientos de la labor docente, innovación pedagógica y producción intelectual.</v>
      </c>
      <c r="B55" s="282"/>
      <c r="C55" s="76">
        <v>3</v>
      </c>
      <c r="D55" s="77">
        <f t="shared" ref="D55" si="47">(25/5)*C55</f>
        <v>15</v>
      </c>
      <c r="E55" s="77">
        <v>4</v>
      </c>
      <c r="F55" s="77">
        <f t="shared" ref="F55" si="48">(10/5)*E55</f>
        <v>8</v>
      </c>
      <c r="G55" s="77">
        <v>5</v>
      </c>
      <c r="H55" s="77">
        <f t="shared" ref="H55" si="49">(35/5)*G55</f>
        <v>35</v>
      </c>
      <c r="I55" s="77">
        <v>5</v>
      </c>
      <c r="J55" s="77">
        <f t="shared" ref="J55" si="50">(30/5)*I55</f>
        <v>30</v>
      </c>
      <c r="K55" s="137">
        <f t="shared" ref="K55" si="51">D55+F55+H55+J55</f>
        <v>88</v>
      </c>
      <c r="L55" s="78" t="str">
        <f t="shared" ref="L55" si="52">IF(K55&lt;1,"MENOS DE 1%",(IF(K55&lt;20,"REPLANTEAR",(IF(K55&lt;40,"MUY BAJA",(IF(K55&lt;60,"BAJA",(IF(K55&lt;80,"MEDIA",(IF(K55&lt;=100,"ALTA","MAS DE 100%")))))))))))</f>
        <v>ALTA</v>
      </c>
    </row>
    <row r="56" spans="1:12" ht="15.75" x14ac:dyDescent="0.25">
      <c r="A56" s="279" t="str">
        <f>'COMPONENTES Y FACTORES DOFA'!D33</f>
        <v xml:space="preserve">Estructura organizacional </v>
      </c>
      <c r="B56" s="280"/>
      <c r="C56" s="80"/>
      <c r="D56" s="80"/>
      <c r="E56" s="80"/>
      <c r="F56" s="80"/>
      <c r="G56" s="80"/>
      <c r="H56" s="80"/>
      <c r="I56" s="80"/>
      <c r="J56" s="80"/>
      <c r="K56" s="80"/>
      <c r="L56" s="138"/>
    </row>
    <row r="57" spans="1:12" ht="72" customHeight="1" x14ac:dyDescent="0.25">
      <c r="A57" s="281" t="str">
        <f>'COMPONENTES Y FACTORES DOFA'!E33</f>
        <v>1. Estructura organizacional sólida que favorece el desarrollo de las funciones misionales, administrativas y de bienestar.
2. Interacción entre dependencias, facultades y disciplinas.</v>
      </c>
      <c r="B57" s="282"/>
      <c r="C57" s="76">
        <v>1</v>
      </c>
      <c r="D57" s="77">
        <f t="shared" ref="D57" si="53">(25/5)*C57</f>
        <v>5</v>
      </c>
      <c r="E57" s="77">
        <v>1</v>
      </c>
      <c r="F57" s="77">
        <f t="shared" ref="F57" si="54">(10/5)*E57</f>
        <v>2</v>
      </c>
      <c r="G57" s="77">
        <v>4</v>
      </c>
      <c r="H57" s="77">
        <f t="shared" ref="H57" si="55">(35/5)*G57</f>
        <v>28</v>
      </c>
      <c r="I57" s="77">
        <v>5</v>
      </c>
      <c r="J57" s="77">
        <f t="shared" ref="J57" si="56">(30/5)*I57</f>
        <v>30</v>
      </c>
      <c r="K57" s="137">
        <f t="shared" ref="K57" si="57">D57+F57+H57+J57</f>
        <v>65</v>
      </c>
      <c r="L57" s="78" t="str">
        <f t="shared" ref="L57" si="58">IF(K57&lt;1,"MENOS DE 1%",(IF(K57&lt;20,"REPLANTEAR",(IF(K57&lt;40,"MUY BAJA",(IF(K57&lt;60,"BAJA",(IF(K57&lt;80,"MEDIA",(IF(K57&lt;=100,"ALTA","MAS DE 100%")))))))))))</f>
        <v>MEDIA</v>
      </c>
    </row>
    <row r="58" spans="1:12" ht="15.75" x14ac:dyDescent="0.25">
      <c r="A58" s="279" t="str">
        <f>'COMPONENTES Y FACTORES DOFA'!D34</f>
        <v xml:space="preserve">Gestión Institucional </v>
      </c>
      <c r="B58" s="280"/>
      <c r="C58" s="80"/>
      <c r="D58" s="80"/>
      <c r="E58" s="80"/>
      <c r="F58" s="80"/>
      <c r="G58" s="80"/>
      <c r="H58" s="80"/>
      <c r="I58" s="80"/>
      <c r="J58" s="80"/>
      <c r="K58" s="80"/>
      <c r="L58" s="138"/>
    </row>
    <row r="59" spans="1:12" ht="150" customHeight="1" x14ac:dyDescent="0.25">
      <c r="A59" s="281" t="str">
        <f>'COMPONENTES Y FACTORES DOFA'!E34</f>
        <v>1. Modelo Integrado de Planeación y Gestión- MIPG
2. Sistemas de Gestión que apoyen la operatividad de la Institución.
3. Gestión documental que soporta las actividades académicas y administrativas.
4. Plan de Desarrollo Institucional como iniciativa estratégica de la Institución.
5. Procesos administrativos documentados según normas de gestión de calidad.
6. Racionalización de trámites académicos y administrativos.
7. Cultura de planeación y evaluación.
8. Sistema de atención al usuario.</v>
      </c>
      <c r="B59" s="282"/>
      <c r="C59" s="76">
        <v>1</v>
      </c>
      <c r="D59" s="77">
        <f t="shared" ref="D59" si="59">(25/5)*C59</f>
        <v>5</v>
      </c>
      <c r="E59" s="77">
        <v>3</v>
      </c>
      <c r="F59" s="77">
        <f t="shared" ref="F59" si="60">(10/5)*E59</f>
        <v>6</v>
      </c>
      <c r="G59" s="77">
        <v>5</v>
      </c>
      <c r="H59" s="77">
        <f t="shared" ref="H59" si="61">(35/5)*G59</f>
        <v>35</v>
      </c>
      <c r="I59" s="77">
        <v>5</v>
      </c>
      <c r="J59" s="77">
        <f t="shared" ref="J59" si="62">(30/5)*I59</f>
        <v>30</v>
      </c>
      <c r="K59" s="137">
        <f t="shared" ref="K59" si="63">D59+F59+H59+J59</f>
        <v>76</v>
      </c>
      <c r="L59" s="78" t="str">
        <f t="shared" ref="L59" si="64">IF(K59&lt;1,"MENOS DE 1%",(IF(K59&lt;20,"REPLANTEAR",(IF(K59&lt;40,"MUY BAJA",(IF(K59&lt;60,"BAJA",(IF(K59&lt;80,"MEDIA",(IF(K59&lt;=100,"ALTA","MAS DE 100%")))))))))))</f>
        <v>MEDIA</v>
      </c>
    </row>
    <row r="60" spans="1:12" ht="15.75" x14ac:dyDescent="0.25">
      <c r="A60" s="279" t="str">
        <f>'COMPONENTES Y FACTORES DOFA'!D35</f>
        <v>Mecanismos de participación</v>
      </c>
      <c r="B60" s="280"/>
      <c r="C60" s="80"/>
      <c r="D60" s="80"/>
      <c r="E60" s="80"/>
      <c r="F60" s="80"/>
      <c r="G60" s="80"/>
      <c r="H60" s="80"/>
      <c r="I60" s="80"/>
      <c r="J60" s="80"/>
      <c r="K60" s="80"/>
      <c r="L60" s="138"/>
    </row>
    <row r="61" spans="1:12" ht="68.25" customHeight="1" x14ac:dyDescent="0.25">
      <c r="A61" s="281" t="str">
        <f>'COMPONENTES Y FACTORES DOFA'!E35</f>
        <v xml:space="preserve">1. Rendición de cuentas.
2. Elección de cuerpos colegiados.  
3. Percepción de la comunidad en la satisfacción del servicio. </v>
      </c>
      <c r="B61" s="282"/>
      <c r="C61" s="76">
        <v>1</v>
      </c>
      <c r="D61" s="77">
        <f t="shared" ref="D61" si="65">(25/5)*C61</f>
        <v>5</v>
      </c>
      <c r="E61" s="77">
        <v>3</v>
      </c>
      <c r="F61" s="77">
        <f t="shared" ref="F61" si="66">(10/5)*E61</f>
        <v>6</v>
      </c>
      <c r="G61" s="77">
        <v>5</v>
      </c>
      <c r="H61" s="77">
        <f t="shared" ref="H61" si="67">(35/5)*G61</f>
        <v>35</v>
      </c>
      <c r="I61" s="77">
        <v>5</v>
      </c>
      <c r="J61" s="77">
        <f t="shared" ref="J61" si="68">(30/5)*I61</f>
        <v>30</v>
      </c>
      <c r="K61" s="137">
        <f t="shared" ref="K61" si="69">D61+F61+H61+J61</f>
        <v>76</v>
      </c>
      <c r="L61" s="78" t="str">
        <f t="shared" ref="L61" si="70">IF(K61&lt;1,"MENOS DE 1%",(IF(K61&lt;20,"REPLANTEAR",(IF(K61&lt;40,"MUY BAJA",(IF(K61&lt;60,"BAJA",(IF(K61&lt;80,"MEDIA",(IF(K61&lt;=100,"ALTA","MAS DE 100%")))))))))))</f>
        <v>MEDIA</v>
      </c>
    </row>
    <row r="62" spans="1:12" ht="15.75" x14ac:dyDescent="0.25">
      <c r="A62" s="279" t="str">
        <f>'COMPONENTES Y FACTORES DOFA'!D36</f>
        <v>Infraestructura física y tecnológica</v>
      </c>
      <c r="B62" s="280"/>
      <c r="C62" s="80"/>
      <c r="D62" s="80"/>
      <c r="E62" s="80"/>
      <c r="F62" s="80"/>
      <c r="G62" s="80"/>
      <c r="H62" s="80"/>
      <c r="I62" s="80"/>
      <c r="J62" s="80"/>
      <c r="K62" s="80"/>
      <c r="L62" s="138"/>
    </row>
    <row r="63" spans="1:12" ht="148.5" customHeight="1" x14ac:dyDescent="0.25">
      <c r="A63" s="281" t="str">
        <f>'COMPONENTES Y FACTORES DOFA'!E36</f>
        <v>1. Infraestructura física y tecnológica para actividades académicas, investigación y extensión.
2. Infraestructura física y tecnológica para la prestación del servicio en salud para la comunidad institucional.
3. Equipos con alta tecnología en los laboratorios de la institución.
4. Normas de seguridad para infraestructura física y tecnológica.
5. Medidas de accesibilidad e inclusión para personas con discapacidad
6. Escenarios artísticos, deportivos y culturales.</v>
      </c>
      <c r="B63" s="282"/>
      <c r="C63" s="76">
        <v>3</v>
      </c>
      <c r="D63" s="77">
        <f t="shared" ref="D63" si="71">(25/5)*C63</f>
        <v>15</v>
      </c>
      <c r="E63" s="77">
        <v>3</v>
      </c>
      <c r="F63" s="77">
        <f t="shared" ref="F63" si="72">(10/5)*E63</f>
        <v>6</v>
      </c>
      <c r="G63" s="77">
        <v>5</v>
      </c>
      <c r="H63" s="77">
        <f t="shared" ref="H63" si="73">(35/5)*G63</f>
        <v>35</v>
      </c>
      <c r="I63" s="77">
        <v>5</v>
      </c>
      <c r="J63" s="77">
        <f t="shared" ref="J63" si="74">(30/5)*I63</f>
        <v>30</v>
      </c>
      <c r="K63" s="137">
        <f t="shared" ref="K63" si="75">D63+F63+H63+J63</f>
        <v>86</v>
      </c>
      <c r="L63" s="78" t="str">
        <f t="shared" ref="L63" si="76">IF(K63&lt;1,"MENOS DE 1%",(IF(K63&lt;20,"REPLANTEAR",(IF(K63&lt;40,"MUY BAJA",(IF(K63&lt;60,"BAJA",(IF(K63&lt;80,"MEDIA",(IF(K63&lt;=100,"ALTA","MAS DE 100%")))))))))))</f>
        <v>ALTA</v>
      </c>
    </row>
    <row r="64" spans="1:12" ht="15.75" x14ac:dyDescent="0.25">
      <c r="A64" s="279" t="str">
        <f>'COMPONENTES Y FACTORES DOFA'!D37</f>
        <v xml:space="preserve">Recursos bibliográficos e informáticos </v>
      </c>
      <c r="B64" s="280"/>
      <c r="C64" s="80"/>
      <c r="D64" s="80"/>
      <c r="E64" s="80"/>
      <c r="F64" s="80"/>
      <c r="G64" s="80"/>
      <c r="H64" s="80"/>
      <c r="I64" s="80"/>
      <c r="J64" s="80"/>
      <c r="K64" s="80"/>
      <c r="L64" s="138"/>
    </row>
    <row r="65" spans="1:13" ht="86.25" customHeight="1" x14ac:dyDescent="0.25">
      <c r="A65" s="281" t="str">
        <f>'COMPONENTES Y FACTORES DOFA'!E37</f>
        <v>1. Disponibilidad de recursos bibliográficos e informáticos.
2. Bases de datos existentes en la institución.</v>
      </c>
      <c r="B65" s="282"/>
      <c r="C65" s="76">
        <v>4</v>
      </c>
      <c r="D65" s="77">
        <f t="shared" ref="D65" si="77">(25/5)*C65</f>
        <v>20</v>
      </c>
      <c r="E65" s="77">
        <v>4</v>
      </c>
      <c r="F65" s="77">
        <f t="shared" ref="F65" si="78">(10/5)*E65</f>
        <v>8</v>
      </c>
      <c r="G65" s="77">
        <v>5</v>
      </c>
      <c r="H65" s="77">
        <f t="shared" ref="H65" si="79">(35/5)*G65</f>
        <v>35</v>
      </c>
      <c r="I65" s="77">
        <v>4</v>
      </c>
      <c r="J65" s="77">
        <f t="shared" ref="J65" si="80">(30/5)*I65</f>
        <v>24</v>
      </c>
      <c r="K65" s="137">
        <f t="shared" ref="K65" si="81">D65+F65+H65+J65</f>
        <v>87</v>
      </c>
      <c r="L65" s="78" t="str">
        <f t="shared" ref="L65" si="82">IF(K65&lt;1,"MENOS DE 1%",(IF(K65&lt;20,"REPLANTEAR",(IF(K65&lt;40,"MUY BAJA",(IF(K65&lt;60,"BAJA",(IF(K65&lt;80,"MEDIA",(IF(K65&lt;=100,"ALTA","MAS DE 100%")))))))))))</f>
        <v>ALTA</v>
      </c>
    </row>
    <row r="66" spans="1:13" ht="15.75" x14ac:dyDescent="0.25">
      <c r="A66" s="279" t="str">
        <f>'COMPONENTES Y FACTORES DOFA'!D38</f>
        <v xml:space="preserve">Medios y canales de comunicación </v>
      </c>
      <c r="B66" s="280"/>
      <c r="C66" s="80"/>
      <c r="D66" s="80"/>
      <c r="E66" s="80"/>
      <c r="F66" s="80"/>
      <c r="G66" s="80"/>
      <c r="H66" s="80"/>
      <c r="I66" s="80"/>
      <c r="J66" s="80"/>
      <c r="K66" s="80"/>
      <c r="L66" s="138"/>
    </row>
    <row r="67" spans="1:13" ht="74.25" customHeight="1" x14ac:dyDescent="0.25">
      <c r="A67" s="281" t="str">
        <f>'COMPONENTES Y FACTORES DOFA'!E38</f>
        <v>1. Mecanismos que faciliten la comunicación interna y externa de la Institución.
2. Estrategias de divulgación y publicación de información institucional.
3. Accesibilidad de comunicación a personas con discapacidad.</v>
      </c>
      <c r="B67" s="282"/>
      <c r="C67" s="76">
        <v>1</v>
      </c>
      <c r="D67" s="77">
        <f t="shared" ref="D67" si="83">(25/5)*C67</f>
        <v>5</v>
      </c>
      <c r="E67" s="77">
        <v>3</v>
      </c>
      <c r="F67" s="77">
        <f t="shared" ref="F67" si="84">(10/5)*E67</f>
        <v>6</v>
      </c>
      <c r="G67" s="77">
        <v>5</v>
      </c>
      <c r="H67" s="77">
        <f t="shared" ref="H67" si="85">(35/5)*G67</f>
        <v>35</v>
      </c>
      <c r="I67" s="77">
        <v>5</v>
      </c>
      <c r="J67" s="77">
        <f t="shared" ref="J67" si="86">(30/5)*I67</f>
        <v>30</v>
      </c>
      <c r="K67" s="137">
        <f t="shared" ref="K67" si="87">D67+F67+H67+J67</f>
        <v>76</v>
      </c>
      <c r="L67" s="78" t="str">
        <f t="shared" ref="L67" si="88">IF(K67&lt;1,"MENOS DE 1%",(IF(K67&lt;20,"REPLANTEAR",(IF(K67&lt;40,"MUY BAJA",(IF(K67&lt;60,"BAJA",(IF(K67&lt;80,"MEDIA",(IF(K67&lt;=100,"ALTA","MAS DE 100%")))))))))))</f>
        <v>MEDIA</v>
      </c>
    </row>
    <row r="68" spans="1:13" ht="15.75" x14ac:dyDescent="0.25">
      <c r="A68" s="279" t="str">
        <f>'COMPONENTES Y FACTORES DOFA'!D39</f>
        <v xml:space="preserve">Compromiso con el medio ambiente </v>
      </c>
      <c r="B68" s="280"/>
      <c r="C68" s="80"/>
      <c r="D68" s="80"/>
      <c r="E68" s="80"/>
      <c r="F68" s="80"/>
      <c r="G68" s="80"/>
      <c r="H68" s="80"/>
      <c r="I68" s="80"/>
      <c r="J68" s="80"/>
      <c r="K68" s="80"/>
      <c r="L68" s="138"/>
    </row>
    <row r="69" spans="1:13" ht="127.5" customHeight="1" x14ac:dyDescent="0.25">
      <c r="A69" s="281" t="str">
        <f>'COMPONENTES Y FACTORES DOFA'!E39</f>
        <v>1. Promoción y prevención del cuidado al medio ambiente.
2. Responsabilidad ambiental alineada al cumplimiento de los objetivos de desarrollo sostenible.
3. Fomento de la cultura verde en la comunidad Uteísta.
4. Sistemas de Gestión Ambiental.</v>
      </c>
      <c r="B69" s="282"/>
      <c r="C69" s="76">
        <v>3</v>
      </c>
      <c r="D69" s="77">
        <f t="shared" ref="D69" si="89">(25/5)*C69</f>
        <v>15</v>
      </c>
      <c r="E69" s="77">
        <v>5</v>
      </c>
      <c r="F69" s="77">
        <f t="shared" ref="F69" si="90">(10/5)*E69</f>
        <v>10</v>
      </c>
      <c r="G69" s="77">
        <v>5</v>
      </c>
      <c r="H69" s="77">
        <f t="shared" ref="H69" si="91">(35/5)*G69</f>
        <v>35</v>
      </c>
      <c r="I69" s="77">
        <v>5</v>
      </c>
      <c r="J69" s="77">
        <f t="shared" ref="J69" si="92">(30/5)*I69</f>
        <v>30</v>
      </c>
      <c r="K69" s="137">
        <f t="shared" ref="K69" si="93">D69+F69+H69+J69</f>
        <v>90</v>
      </c>
      <c r="L69" s="78" t="str">
        <f t="shared" ref="L69" si="94">IF(K69&lt;1,"MENOS DE 1%",(IF(K69&lt;20,"REPLANTEAR",(IF(K69&lt;40,"MUY BAJA",(IF(K69&lt;60,"BAJA",(IF(K69&lt;80,"MEDIA",(IF(K69&lt;=100,"ALTA","MAS DE 100%")))))))))))</f>
        <v>ALTA</v>
      </c>
    </row>
    <row r="70" spans="1:13" customFormat="1" ht="15.75" x14ac:dyDescent="0.25">
      <c r="A70" s="279" t="str">
        <f>'COMPONENTES Y FACTORES DOFA'!D40</f>
        <v xml:space="preserve">Construcción de paz </v>
      </c>
      <c r="B70" s="280"/>
      <c r="C70" s="80"/>
      <c r="D70" s="80"/>
      <c r="E70" s="80"/>
      <c r="F70" s="80"/>
      <c r="G70" s="80"/>
      <c r="H70" s="80"/>
      <c r="I70" s="80"/>
      <c r="J70" s="80"/>
      <c r="K70" s="80"/>
      <c r="L70" s="138"/>
      <c r="M70" s="169"/>
    </row>
    <row r="71" spans="1:13" customFormat="1" ht="114" customHeight="1" x14ac:dyDescent="0.25">
      <c r="A71" s="281" t="str">
        <f>'COMPONENTES Y FACTORES DOFA'!E40</f>
        <v>1. Articulación de los ejes misionales para el fortalecimiento de una cultura de paz en la Institución.
2. Creación de prácticas pedagógicas para el favorecimiento de la paz.
3. Plan de capacitación que incluya temáticas de diversidad e inclusión, enfoque de género, equidad, democracia, construcción de paz, resolución de conflictos, entre otras.
4. Creación de redes con actores externos con el fin de trabajar en temas de paz</v>
      </c>
      <c r="B71" s="282"/>
      <c r="C71" s="76">
        <v>1</v>
      </c>
      <c r="D71" s="77">
        <f t="shared" ref="D71" si="95">(25/5)*C71</f>
        <v>5</v>
      </c>
      <c r="E71" s="77">
        <v>3</v>
      </c>
      <c r="F71" s="77">
        <f t="shared" ref="F71" si="96">(10/5)*E71</f>
        <v>6</v>
      </c>
      <c r="G71" s="77">
        <v>3</v>
      </c>
      <c r="H71" s="77">
        <f t="shared" ref="H71" si="97">(35/5)*G71</f>
        <v>21</v>
      </c>
      <c r="I71" s="77">
        <v>5</v>
      </c>
      <c r="J71" s="77">
        <f t="shared" ref="J71" si="98">(30/5)*I71</f>
        <v>30</v>
      </c>
      <c r="K71" s="137">
        <f t="shared" ref="K71" si="99">D71+F71+H71+J71</f>
        <v>62</v>
      </c>
      <c r="L71" s="78" t="str">
        <f t="shared" ref="L71" si="100">IF(K71&lt;1,"MENOS DE 1%",(IF(K71&lt;20,"REPLANTEAR",(IF(K71&lt;40,"MUY BAJA",(IF(K71&lt;60,"BAJA",(IF(K71&lt;80,"MEDIA",(IF(K71&lt;=100,"ALTA","MAS DE 100%")))))))))))</f>
        <v>MEDIA</v>
      </c>
      <c r="M71" s="169"/>
    </row>
    <row r="72" spans="1:13" customFormat="1" ht="15.75" x14ac:dyDescent="0.25">
      <c r="A72" s="279" t="str">
        <f>'COMPONENTES Y FACTORES DOFA'!D41</f>
        <v>Responsabilidad social</v>
      </c>
      <c r="B72" s="280"/>
      <c r="C72" s="80"/>
      <c r="D72" s="80"/>
      <c r="E72" s="80"/>
      <c r="F72" s="80"/>
      <c r="G72" s="80"/>
      <c r="H72" s="80"/>
      <c r="I72" s="80"/>
      <c r="J72" s="80"/>
      <c r="K72" s="80"/>
      <c r="L72" s="138"/>
      <c r="M72" s="169"/>
    </row>
    <row r="73" spans="1:13" customFormat="1" ht="78.75" customHeight="1" x14ac:dyDescent="0.25">
      <c r="A73" s="281" t="str">
        <f>'COMPONENTES Y FACTORES DOFA'!E41</f>
        <v>1. Mecanismos alternativos de solución de conflictos en Colombia.
2. Formación de personas en situación de vulnerabilidad (mujeres, etnias, víctimas de conflicto armado, discapacitados entre otros)., garantizando su derecho a la educación.</v>
      </c>
      <c r="B73" s="282"/>
      <c r="C73" s="76">
        <v>1</v>
      </c>
      <c r="D73" s="77">
        <f t="shared" ref="D73" si="101">(25/5)*C73</f>
        <v>5</v>
      </c>
      <c r="E73" s="77">
        <v>3</v>
      </c>
      <c r="F73" s="77">
        <f t="shared" ref="F73" si="102">(10/5)*E73</f>
        <v>6</v>
      </c>
      <c r="G73" s="77">
        <v>3</v>
      </c>
      <c r="H73" s="77">
        <f t="shared" ref="H73" si="103">(35/5)*G73</f>
        <v>21</v>
      </c>
      <c r="I73" s="77">
        <v>5</v>
      </c>
      <c r="J73" s="77">
        <f t="shared" ref="J73" si="104">(30/5)*I73</f>
        <v>30</v>
      </c>
      <c r="K73" s="137">
        <f t="shared" ref="K73" si="105">D73+F73+H73+J73</f>
        <v>62</v>
      </c>
      <c r="L73" s="78" t="str">
        <f t="shared" ref="L73" si="106">IF(K73&lt;1,"MENOS DE 1%",(IF(K73&lt;20,"REPLANTEAR",(IF(K73&lt;40,"MUY BAJA",(IF(K73&lt;60,"BAJA",(IF(K73&lt;80,"MEDIA",(IF(K73&lt;=100,"ALTA","MAS DE 100%")))))))))))</f>
        <v>MEDIA</v>
      </c>
      <c r="M73" s="169"/>
    </row>
    <row r="74" spans="1:13" customFormat="1" ht="15.75" x14ac:dyDescent="0.25">
      <c r="A74" s="279" t="str">
        <f>'COMPONENTES Y FACTORES DOFA'!D42</f>
        <v>Recursos del Presupuesto Nacional para las IES</v>
      </c>
      <c r="B74" s="280"/>
      <c r="C74" s="80"/>
      <c r="D74" s="80"/>
      <c r="E74" s="80"/>
      <c r="F74" s="80"/>
      <c r="G74" s="80"/>
      <c r="H74" s="80"/>
      <c r="I74" s="80"/>
      <c r="J74" s="80"/>
      <c r="K74" s="80"/>
      <c r="L74" s="138"/>
      <c r="M74" s="169"/>
    </row>
    <row r="75" spans="1:13" customFormat="1" ht="67.5" customHeight="1" x14ac:dyDescent="0.25">
      <c r="A75" s="281" t="str">
        <f>'COMPONENTES Y FACTORES DOFA'!E42</f>
        <v>1. Recursos del Presupuesto Nacional destinados a la institución. 
2. Esquema de financiamiento de la ley 30 de 1992 para las Instituciones Públicas.</v>
      </c>
      <c r="B75" s="282"/>
      <c r="C75" s="76">
        <v>3</v>
      </c>
      <c r="D75" s="77">
        <f t="shared" ref="D75" si="107">(25/5)*C75</f>
        <v>15</v>
      </c>
      <c r="E75" s="77">
        <v>5</v>
      </c>
      <c r="F75" s="77">
        <f t="shared" ref="F75" si="108">(10/5)*E75</f>
        <v>10</v>
      </c>
      <c r="G75" s="77">
        <v>5</v>
      </c>
      <c r="H75" s="77">
        <f t="shared" ref="H75" si="109">(35/5)*G75</f>
        <v>35</v>
      </c>
      <c r="I75" s="77">
        <v>5</v>
      </c>
      <c r="J75" s="77">
        <f t="shared" ref="J75" si="110">(30/5)*I75</f>
        <v>30</v>
      </c>
      <c r="K75" s="137">
        <f t="shared" ref="K75" si="111">D75+F75+H75+J75</f>
        <v>90</v>
      </c>
      <c r="L75" s="78" t="str">
        <f t="shared" ref="L75" si="112">IF(K75&lt;1,"MENOS DE 1%",(IF(K75&lt;20,"REPLANTEAR",(IF(K75&lt;40,"MUY BAJA",(IF(K75&lt;60,"BAJA",(IF(K75&lt;80,"MEDIA",(IF(K75&lt;=100,"ALTA","MAS DE 100%")))))))))))</f>
        <v>ALTA</v>
      </c>
      <c r="M75" s="169"/>
    </row>
    <row r="76" spans="1:13" customFormat="1" ht="15.75" x14ac:dyDescent="0.25">
      <c r="A76" s="279" t="str">
        <f>'COMPONENTES Y FACTORES DOFA'!D43</f>
        <v>Generación de rentas propias producto de los derechos pecuniarios</v>
      </c>
      <c r="B76" s="280"/>
      <c r="C76" s="80"/>
      <c r="D76" s="80"/>
      <c r="E76" s="80"/>
      <c r="F76" s="80"/>
      <c r="G76" s="80"/>
      <c r="H76" s="80"/>
      <c r="I76" s="80"/>
      <c r="J76" s="80"/>
      <c r="K76" s="80"/>
      <c r="L76" s="138"/>
      <c r="M76" s="169"/>
    </row>
    <row r="77" spans="1:13" customFormat="1" ht="76.5" customHeight="1" x14ac:dyDescent="0.25">
      <c r="A77" s="281" t="str">
        <f>'COMPONENTES Y FACTORES DOFA'!E43</f>
        <v xml:space="preserve">1. Falta de recursos propios para la funcionalidad a los procesos educativos en situaciones de demoras por parte de entes gubernamentales. 
2. Bajos recursos económicos generados a través de los derechos pecuniarios de la institución. </v>
      </c>
      <c r="B77" s="282"/>
      <c r="C77" s="76">
        <v>4</v>
      </c>
      <c r="D77" s="77">
        <f t="shared" ref="D77" si="113">(25/5)*C77</f>
        <v>20</v>
      </c>
      <c r="E77" s="77">
        <v>4</v>
      </c>
      <c r="F77" s="77">
        <f t="shared" ref="F77" si="114">(10/5)*E77</f>
        <v>8</v>
      </c>
      <c r="G77" s="77">
        <v>5</v>
      </c>
      <c r="H77" s="77">
        <f t="shared" ref="H77" si="115">(35/5)*G77</f>
        <v>35</v>
      </c>
      <c r="I77" s="77">
        <v>5</v>
      </c>
      <c r="J77" s="77">
        <f t="shared" ref="J77" si="116">(30/5)*I77</f>
        <v>30</v>
      </c>
      <c r="K77" s="137">
        <f t="shared" ref="K77" si="117">D77+F77+H77+J77</f>
        <v>93</v>
      </c>
      <c r="L77" s="78" t="str">
        <f t="shared" ref="L77" si="118">IF(K77&lt;1,"MENOS DE 1%",(IF(K77&lt;20,"REPLANTEAR",(IF(K77&lt;40,"MUY BAJA",(IF(K77&lt;60,"BAJA",(IF(K77&lt;80,"MEDIA",(IF(K77&lt;=100,"ALTA","MAS DE 100%")))))))))))</f>
        <v>ALTA</v>
      </c>
      <c r="M77" s="169"/>
    </row>
    <row r="78" spans="1:13" customFormat="1" ht="15.75" x14ac:dyDescent="0.25">
      <c r="A78" s="279" t="str">
        <f>'COMPONENTES Y FACTORES DOFA'!D44</f>
        <v xml:space="preserve">Gestión transparente y administración eficiente de los recursos </v>
      </c>
      <c r="B78" s="280"/>
      <c r="C78" s="80"/>
      <c r="D78" s="80"/>
      <c r="E78" s="80"/>
      <c r="F78" s="80"/>
      <c r="G78" s="80"/>
      <c r="H78" s="80"/>
      <c r="I78" s="80"/>
      <c r="J78" s="80"/>
      <c r="K78" s="80"/>
      <c r="L78" s="138"/>
      <c r="M78" s="169"/>
    </row>
    <row r="79" spans="1:13" customFormat="1" ht="102" customHeight="1" x14ac:dyDescent="0.25">
      <c r="A79" s="281" t="str">
        <f>'COMPONENTES Y FACTORES DOFA'!E44</f>
        <v>1. Gestión transparente y manejo adecuado de recursos para lograr sostenibilidad financiera.
2. Administración de recursos financieros.
3. Mecanismos para lograr equilibrio y solidez financiera evidenciada en los controles fiscales.</v>
      </c>
      <c r="B79" s="282"/>
      <c r="C79" s="76">
        <v>1</v>
      </c>
      <c r="D79" s="77">
        <f t="shared" ref="D79" si="119">(25/5)*C79</f>
        <v>5</v>
      </c>
      <c r="E79" s="77">
        <v>3</v>
      </c>
      <c r="F79" s="77">
        <f t="shared" ref="F79" si="120">(10/5)*E79</f>
        <v>6</v>
      </c>
      <c r="G79" s="77">
        <v>5</v>
      </c>
      <c r="H79" s="77">
        <f t="shared" ref="H79" si="121">(35/5)*G79</f>
        <v>35</v>
      </c>
      <c r="I79" s="77">
        <v>5</v>
      </c>
      <c r="J79" s="77">
        <f t="shared" ref="J79" si="122">(30/5)*I79</f>
        <v>30</v>
      </c>
      <c r="K79" s="137">
        <f t="shared" ref="K79" si="123">D79+F79+H79+J79</f>
        <v>76</v>
      </c>
      <c r="L79" s="78" t="str">
        <f t="shared" ref="L79" si="124">IF(K79&lt;1,"MENOS DE 1%",(IF(K79&lt;20,"REPLANTEAR",(IF(K79&lt;40,"MUY BAJA",(IF(K79&lt;60,"BAJA",(IF(K79&lt;80,"MEDIA",(IF(K79&lt;=100,"ALTA","MAS DE 100%")))))))))))</f>
        <v>MEDIA</v>
      </c>
      <c r="M79" s="169"/>
    </row>
    <row r="80" spans="1:13" customFormat="1" ht="17.25" customHeight="1" x14ac:dyDescent="0.25">
      <c r="A80" s="279" t="str">
        <f>'COMPONENTES Y FACTORES DOFA'!D45</f>
        <v>Dinámicas globales</v>
      </c>
      <c r="B80" s="280"/>
      <c r="C80" s="80"/>
      <c r="D80" s="80"/>
      <c r="E80" s="80"/>
      <c r="F80" s="80"/>
      <c r="G80" s="80"/>
      <c r="H80" s="80"/>
      <c r="I80" s="80"/>
      <c r="J80" s="80"/>
      <c r="K80" s="80"/>
      <c r="L80" s="138"/>
      <c r="M80" s="169"/>
    </row>
    <row r="81" spans="1:13" customFormat="1" ht="81" customHeight="1" x14ac:dyDescent="0.25">
      <c r="A81" s="281" t="str">
        <f>'COMPONENTES Y FACTORES DOFA'!E45</f>
        <v>1. Cambios de gobierno.
2. Legislación.
3. Políticas públicas.
3. Regulación.</v>
      </c>
      <c r="B81" s="282"/>
      <c r="C81" s="76">
        <v>1</v>
      </c>
      <c r="D81" s="77">
        <f t="shared" ref="D81" si="125">(25/5)*C81</f>
        <v>5</v>
      </c>
      <c r="E81" s="77">
        <v>3</v>
      </c>
      <c r="F81" s="77">
        <f t="shared" ref="F81" si="126">(10/5)*E81</f>
        <v>6</v>
      </c>
      <c r="G81" s="77">
        <v>4</v>
      </c>
      <c r="H81" s="77">
        <f t="shared" ref="H81" si="127">(35/5)*G81</f>
        <v>28</v>
      </c>
      <c r="I81" s="77">
        <v>3</v>
      </c>
      <c r="J81" s="77">
        <f t="shared" ref="J81" si="128">(30/5)*I81</f>
        <v>18</v>
      </c>
      <c r="K81" s="137">
        <f t="shared" ref="K81" si="129">D81+F81+H81+J81</f>
        <v>57</v>
      </c>
      <c r="L81" s="78" t="str">
        <f t="shared" ref="L81" si="130">IF(K81&lt;1,"MENOS DE 1%",(IF(K81&lt;20,"REPLANTEAR",(IF(K81&lt;40,"MUY BAJA",(IF(K81&lt;60,"BAJA",(IF(K81&lt;80,"MEDIA",(IF(K81&lt;=100,"ALTA","MAS DE 100%")))))))))))</f>
        <v>BAJA</v>
      </c>
      <c r="M81" s="169"/>
    </row>
    <row r="82" spans="1:13" customFormat="1" ht="15.75" x14ac:dyDescent="0.25">
      <c r="A82" s="279" t="str">
        <f>'COMPONENTES Y FACTORES DOFA'!D46</f>
        <v>Normativa Interna</v>
      </c>
      <c r="B82" s="280"/>
      <c r="C82" s="80"/>
      <c r="D82" s="80"/>
      <c r="E82" s="80"/>
      <c r="F82" s="80"/>
      <c r="G82" s="80"/>
      <c r="H82" s="80"/>
      <c r="I82" s="80"/>
      <c r="J82" s="80"/>
      <c r="K82" s="80"/>
      <c r="L82" s="138"/>
      <c r="M82" s="169"/>
    </row>
    <row r="83" spans="1:13" customFormat="1" ht="57.75" customHeight="1" x14ac:dyDescent="0.25">
      <c r="A83" s="281" t="str">
        <f>'COMPONENTES Y FACTORES DOFA'!E46</f>
        <v>1. Reglamentación y normativa interna que soporta las decisiones institucionales</v>
      </c>
      <c r="B83" s="282"/>
      <c r="C83" s="76">
        <v>1</v>
      </c>
      <c r="D83" s="77">
        <f t="shared" ref="D83" si="131">(25/5)*C83</f>
        <v>5</v>
      </c>
      <c r="E83" s="77">
        <v>3</v>
      </c>
      <c r="F83" s="77">
        <f t="shared" ref="F83" si="132">(10/5)*E83</f>
        <v>6</v>
      </c>
      <c r="G83" s="77">
        <v>5</v>
      </c>
      <c r="H83" s="77">
        <f t="shared" ref="H83" si="133">(35/5)*G83</f>
        <v>35</v>
      </c>
      <c r="I83" s="77">
        <v>5</v>
      </c>
      <c r="J83" s="77">
        <f t="shared" ref="J83" si="134">(30/5)*I83</f>
        <v>30</v>
      </c>
      <c r="K83" s="137">
        <f t="shared" ref="K83" si="135">D83+F83+H83+J83</f>
        <v>76</v>
      </c>
      <c r="L83" s="78" t="str">
        <f t="shared" ref="L83" si="136">IF(K83&lt;1,"MENOS DE 1%",(IF(K83&lt;20,"REPLANTEAR",(IF(K83&lt;40,"MUY BAJA",(IF(K83&lt;60,"BAJA",(IF(K83&lt;80,"MEDIA",(IF(K83&lt;=100,"ALTA","MAS DE 100%")))))))))))</f>
        <v>MEDIA</v>
      </c>
      <c r="M83" s="169"/>
    </row>
    <row r="84" spans="1:13" customFormat="1" ht="15.75" x14ac:dyDescent="0.25">
      <c r="A84" s="279" t="str">
        <f>'COMPONENTES Y FACTORES DOFA'!D47</f>
        <v>Normativa Externa</v>
      </c>
      <c r="B84" s="280"/>
      <c r="C84" s="80"/>
      <c r="D84" s="80"/>
      <c r="E84" s="80"/>
      <c r="F84" s="80"/>
      <c r="G84" s="80"/>
      <c r="H84" s="80"/>
      <c r="I84" s="80"/>
      <c r="J84" s="80"/>
      <c r="K84" s="80"/>
      <c r="L84" s="138"/>
      <c r="M84" s="169"/>
    </row>
    <row r="85" spans="1:13" customFormat="1" ht="180.75" customHeight="1" x14ac:dyDescent="0.25">
      <c r="A85" s="281" t="str">
        <f>'COMPONENTES Y FACTORES DOFA'!E47</f>
        <v>1. Legislación nacional del sector educativo.
2. Políticas Públicas del Gobierno Nacional.
3. Planes de Desarrollo Departamental y Nacional.
4. Lineamientos para registro calificado de programas académicos.
5. Lineamientos para acreditación institucional y de programas.
6. Lineamientos de investigación dados por Minciencias.
7. Políticas de uso e incorporación de TIC dadas por MinTIC.
8. Políticas de Bienestar para Instituciones de Educación Superior.
9. Políticas de Educación Inclusiva para educación superior.
10. Políticas Públicas Ambientales.
11. Ley General de Archivo.
12. Política de Racionalización de Trámites - DAFP.
13. Referentes Externos (ODS, Banco Mundial, UNESCO, OCDE, BID, Derechos Humanos, ISO, ICONTEC)</v>
      </c>
      <c r="B85" s="282"/>
      <c r="C85" s="76">
        <v>2</v>
      </c>
      <c r="D85" s="77">
        <f t="shared" ref="D85" si="137">(25/5)*C85</f>
        <v>10</v>
      </c>
      <c r="E85" s="77">
        <v>3</v>
      </c>
      <c r="F85" s="77">
        <f t="shared" ref="F85" si="138">(10/5)*E85</f>
        <v>6</v>
      </c>
      <c r="G85" s="77">
        <v>5</v>
      </c>
      <c r="H85" s="77">
        <f t="shared" ref="H85" si="139">(35/5)*G85</f>
        <v>35</v>
      </c>
      <c r="I85" s="77">
        <v>5</v>
      </c>
      <c r="J85" s="77">
        <f t="shared" ref="J85" si="140">(30/5)*I85</f>
        <v>30</v>
      </c>
      <c r="K85" s="137">
        <f t="shared" ref="K85" si="141">D85+F85+H85+J85</f>
        <v>81</v>
      </c>
      <c r="L85" s="78" t="str">
        <f t="shared" ref="L85" si="142">IF(K85&lt;1,"MENOS DE 1%",(IF(K85&lt;20,"REPLANTEAR",(IF(K85&lt;40,"MUY BAJA",(IF(K85&lt;60,"BAJA",(IF(K85&lt;80,"MEDIA",(IF(K85&lt;=100,"ALTA","MAS DE 100%")))))))))))</f>
        <v>ALTA</v>
      </c>
      <c r="M85" s="169"/>
    </row>
    <row r="86" spans="1:13" customFormat="1" x14ac:dyDescent="0.25">
      <c r="A86" s="139"/>
      <c r="B86" s="139"/>
      <c r="C86" s="139"/>
      <c r="D86" s="139"/>
      <c r="E86" s="139"/>
      <c r="F86" s="139"/>
      <c r="G86" s="139"/>
      <c r="H86" s="139"/>
      <c r="I86" s="139"/>
      <c r="J86" s="139"/>
      <c r="K86" s="139"/>
      <c r="L86" s="139"/>
      <c r="M86" s="169"/>
    </row>
    <row r="87" spans="1:13" customFormat="1" x14ac:dyDescent="0.25">
      <c r="A87" s="139"/>
      <c r="B87" s="139"/>
      <c r="C87" s="139"/>
      <c r="D87" s="139"/>
      <c r="E87" s="139"/>
      <c r="F87" s="139"/>
      <c r="G87" s="139"/>
      <c r="H87" s="139"/>
      <c r="I87" s="139"/>
      <c r="J87" s="139"/>
      <c r="K87" s="139"/>
      <c r="L87" s="139"/>
      <c r="M87" s="169"/>
    </row>
    <row r="88" spans="1:13" s="42" customFormat="1" ht="27.75" customHeight="1" x14ac:dyDescent="0.2">
      <c r="A88" s="173" t="s">
        <v>231</v>
      </c>
      <c r="B88" s="174" t="s">
        <v>237</v>
      </c>
      <c r="C88" s="283" t="s">
        <v>233</v>
      </c>
      <c r="D88" s="283"/>
      <c r="E88" s="174" t="s">
        <v>232</v>
      </c>
      <c r="F88" s="174"/>
      <c r="G88" s="174"/>
      <c r="H88" s="174"/>
      <c r="I88" s="173" t="s">
        <v>234</v>
      </c>
      <c r="J88" s="173"/>
      <c r="K88" s="174" t="s">
        <v>375</v>
      </c>
      <c r="L88" s="174"/>
      <c r="M88" s="170"/>
    </row>
    <row r="89" spans="1:13" s="37" customFormat="1" ht="27.75" customHeight="1" x14ac:dyDescent="0.2">
      <c r="A89" s="173"/>
      <c r="B89" s="174"/>
      <c r="C89" s="283"/>
      <c r="D89" s="283"/>
      <c r="E89" s="174"/>
      <c r="F89" s="174"/>
      <c r="G89" s="174"/>
      <c r="H89" s="174"/>
      <c r="I89" s="173" t="s">
        <v>236</v>
      </c>
      <c r="J89" s="173"/>
      <c r="K89" s="175" t="s">
        <v>238</v>
      </c>
      <c r="L89" s="175"/>
      <c r="M89" s="46"/>
    </row>
    <row r="90" spans="1:13" s="37" customFormat="1" ht="14.25" x14ac:dyDescent="0.2">
      <c r="A90" s="38"/>
      <c r="B90" s="27"/>
      <c r="D90" s="39"/>
      <c r="E90" s="27"/>
      <c r="F90" s="27"/>
      <c r="G90" s="67"/>
      <c r="H90" s="27"/>
      <c r="I90" s="40"/>
      <c r="J90" s="40"/>
      <c r="K90" s="40"/>
      <c r="M90" s="46"/>
    </row>
  </sheetData>
  <mergeCells count="91">
    <mergeCell ref="B1:K5"/>
    <mergeCell ref="L1:L3"/>
    <mergeCell ref="A11:L11"/>
    <mergeCell ref="C13:D14"/>
    <mergeCell ref="E13:F14"/>
    <mergeCell ref="G13:H14"/>
    <mergeCell ref="I13:J14"/>
    <mergeCell ref="K13:K15"/>
    <mergeCell ref="L13:L15"/>
    <mergeCell ref="H7:L8"/>
    <mergeCell ref="A22:B22"/>
    <mergeCell ref="A23:B23"/>
    <mergeCell ref="A13:B13"/>
    <mergeCell ref="A15:B15"/>
    <mergeCell ref="E7:G8"/>
    <mergeCell ref="A17:B17"/>
    <mergeCell ref="A16:B16"/>
    <mergeCell ref="A18:B18"/>
    <mergeCell ref="A19:B19"/>
    <mergeCell ref="A20:B20"/>
    <mergeCell ref="A21:B21"/>
    <mergeCell ref="A24:B24"/>
    <mergeCell ref="A25:B25"/>
    <mergeCell ref="A26:B26"/>
    <mergeCell ref="A70:B70"/>
    <mergeCell ref="A53:B53"/>
    <mergeCell ref="A51:B51"/>
    <mergeCell ref="A52:B52"/>
    <mergeCell ref="A59:B59"/>
    <mergeCell ref="A58:B58"/>
    <mergeCell ref="A57:B57"/>
    <mergeCell ref="A56:B56"/>
    <mergeCell ref="A55:B55"/>
    <mergeCell ref="A37:B37"/>
    <mergeCell ref="A36:B36"/>
    <mergeCell ref="A35:B35"/>
    <mergeCell ref="A34:B34"/>
    <mergeCell ref="A30:B30"/>
    <mergeCell ref="A27:B27"/>
    <mergeCell ref="A29:B29"/>
    <mergeCell ref="A28:B28"/>
    <mergeCell ref="A39:B39"/>
    <mergeCell ref="A38:B38"/>
    <mergeCell ref="A33:B33"/>
    <mergeCell ref="A32:B32"/>
    <mergeCell ref="A31:B31"/>
    <mergeCell ref="A45:B45"/>
    <mergeCell ref="A46:B46"/>
    <mergeCell ref="A47:B47"/>
    <mergeCell ref="A49:B49"/>
    <mergeCell ref="A48:B48"/>
    <mergeCell ref="A40:B40"/>
    <mergeCell ref="A41:B41"/>
    <mergeCell ref="A43:B43"/>
    <mergeCell ref="A42:B42"/>
    <mergeCell ref="A44:B44"/>
    <mergeCell ref="A63:B63"/>
    <mergeCell ref="A62:B62"/>
    <mergeCell ref="A64:B64"/>
    <mergeCell ref="A65:B65"/>
    <mergeCell ref="A50:B50"/>
    <mergeCell ref="A60:B60"/>
    <mergeCell ref="A61:B61"/>
    <mergeCell ref="A66:B66"/>
    <mergeCell ref="A67:B67"/>
    <mergeCell ref="A68:B68"/>
    <mergeCell ref="A71:B71"/>
    <mergeCell ref="A73:B73"/>
    <mergeCell ref="A72:B72"/>
    <mergeCell ref="A69:B69"/>
    <mergeCell ref="A77:B77"/>
    <mergeCell ref="A78:B78"/>
    <mergeCell ref="C88:D89"/>
    <mergeCell ref="I88:J88"/>
    <mergeCell ref="I89:J89"/>
    <mergeCell ref="K88:L88"/>
    <mergeCell ref="K89:L89"/>
    <mergeCell ref="E88:H89"/>
    <mergeCell ref="A54:B54"/>
    <mergeCell ref="A88:A89"/>
    <mergeCell ref="B88:B89"/>
    <mergeCell ref="A82:B82"/>
    <mergeCell ref="A83:B83"/>
    <mergeCell ref="A85:B85"/>
    <mergeCell ref="A84:B84"/>
    <mergeCell ref="A79:B79"/>
    <mergeCell ref="A74:B74"/>
    <mergeCell ref="A75:B75"/>
    <mergeCell ref="A80:B80"/>
    <mergeCell ref="A81:B81"/>
    <mergeCell ref="A76:B76"/>
  </mergeCells>
  <conditionalFormatting sqref="L17 L21 L25 L29 L37 L39 L19 L23 L31 L33 L35 L27">
    <cfRule type="cellIs" dxfId="119" priority="206" operator="equal">
      <formula>$Q$21</formula>
    </cfRule>
    <cfRule type="cellIs" dxfId="118" priority="207" operator="equal">
      <formula>$Q$20</formula>
    </cfRule>
    <cfRule type="cellIs" dxfId="117" priority="208" operator="equal">
      <formula>$Q$19</formula>
    </cfRule>
    <cfRule type="cellIs" dxfId="116" priority="209" operator="equal">
      <formula>$Q$18</formula>
    </cfRule>
    <cfRule type="cellIs" dxfId="115" priority="210" operator="equal">
      <formula>$Q$17</formula>
    </cfRule>
  </conditionalFormatting>
  <conditionalFormatting sqref="L41">
    <cfRule type="cellIs" dxfId="114" priority="186" operator="equal">
      <formula>$Q$21</formula>
    </cfRule>
    <cfRule type="cellIs" dxfId="113" priority="187" operator="equal">
      <formula>$Q$20</formula>
    </cfRule>
    <cfRule type="cellIs" dxfId="112" priority="188" operator="equal">
      <formula>$Q$19</formula>
    </cfRule>
    <cfRule type="cellIs" dxfId="111" priority="189" operator="equal">
      <formula>$Q$18</formula>
    </cfRule>
    <cfRule type="cellIs" dxfId="110" priority="190" operator="equal">
      <formula>$Q$17</formula>
    </cfRule>
  </conditionalFormatting>
  <conditionalFormatting sqref="L43">
    <cfRule type="cellIs" dxfId="109" priority="181" operator="equal">
      <formula>$Q$21</formula>
    </cfRule>
    <cfRule type="cellIs" dxfId="108" priority="182" operator="equal">
      <formula>$Q$20</formula>
    </cfRule>
    <cfRule type="cellIs" dxfId="107" priority="183" operator="equal">
      <formula>$Q$19</formula>
    </cfRule>
    <cfRule type="cellIs" dxfId="106" priority="184" operator="equal">
      <formula>$Q$18</formula>
    </cfRule>
    <cfRule type="cellIs" dxfId="105" priority="185" operator="equal">
      <formula>$Q$17</formula>
    </cfRule>
  </conditionalFormatting>
  <conditionalFormatting sqref="L45">
    <cfRule type="cellIs" dxfId="104" priority="176" operator="equal">
      <formula>$Q$21</formula>
    </cfRule>
    <cfRule type="cellIs" dxfId="103" priority="177" operator="equal">
      <formula>$Q$20</formula>
    </cfRule>
    <cfRule type="cellIs" dxfId="102" priority="178" operator="equal">
      <formula>$Q$19</formula>
    </cfRule>
    <cfRule type="cellIs" dxfId="101" priority="179" operator="equal">
      <formula>$Q$18</formula>
    </cfRule>
    <cfRule type="cellIs" dxfId="100" priority="180" operator="equal">
      <formula>$Q$17</formula>
    </cfRule>
  </conditionalFormatting>
  <conditionalFormatting sqref="L47">
    <cfRule type="cellIs" dxfId="99" priority="171" operator="equal">
      <formula>$Q$21</formula>
    </cfRule>
    <cfRule type="cellIs" dxfId="98" priority="172" operator="equal">
      <formula>$Q$20</formula>
    </cfRule>
    <cfRule type="cellIs" dxfId="97" priority="173" operator="equal">
      <formula>$Q$19</formula>
    </cfRule>
    <cfRule type="cellIs" dxfId="96" priority="174" operator="equal">
      <formula>$Q$18</formula>
    </cfRule>
    <cfRule type="cellIs" dxfId="95" priority="175" operator="equal">
      <formula>$Q$17</formula>
    </cfRule>
  </conditionalFormatting>
  <conditionalFormatting sqref="L49">
    <cfRule type="cellIs" dxfId="94" priority="166" operator="equal">
      <formula>$Q$21</formula>
    </cfRule>
    <cfRule type="cellIs" dxfId="93" priority="167" operator="equal">
      <formula>$Q$20</formula>
    </cfRule>
    <cfRule type="cellIs" dxfId="92" priority="168" operator="equal">
      <formula>$Q$19</formula>
    </cfRule>
    <cfRule type="cellIs" dxfId="91" priority="169" operator="equal">
      <formula>$Q$18</formula>
    </cfRule>
    <cfRule type="cellIs" dxfId="90" priority="170" operator="equal">
      <formula>$Q$17</formula>
    </cfRule>
  </conditionalFormatting>
  <conditionalFormatting sqref="L51">
    <cfRule type="cellIs" dxfId="89" priority="161" operator="equal">
      <formula>$Q$21</formula>
    </cfRule>
    <cfRule type="cellIs" dxfId="88" priority="162" operator="equal">
      <formula>$Q$20</formula>
    </cfRule>
    <cfRule type="cellIs" dxfId="87" priority="163" operator="equal">
      <formula>$Q$19</formula>
    </cfRule>
    <cfRule type="cellIs" dxfId="86" priority="164" operator="equal">
      <formula>$Q$18</formula>
    </cfRule>
    <cfRule type="cellIs" dxfId="85" priority="165" operator="equal">
      <formula>$Q$17</formula>
    </cfRule>
  </conditionalFormatting>
  <conditionalFormatting sqref="L53">
    <cfRule type="cellIs" dxfId="84" priority="156" operator="equal">
      <formula>$Q$21</formula>
    </cfRule>
    <cfRule type="cellIs" dxfId="83" priority="157" operator="equal">
      <formula>$Q$20</formula>
    </cfRule>
    <cfRule type="cellIs" dxfId="82" priority="158" operator="equal">
      <formula>$Q$19</formula>
    </cfRule>
    <cfRule type="cellIs" dxfId="81" priority="159" operator="equal">
      <formula>$Q$18</formula>
    </cfRule>
    <cfRule type="cellIs" dxfId="80" priority="160" operator="equal">
      <formula>$Q$17</formula>
    </cfRule>
  </conditionalFormatting>
  <conditionalFormatting sqref="L55">
    <cfRule type="cellIs" dxfId="79" priority="151" operator="equal">
      <formula>$Q$21</formula>
    </cfRule>
    <cfRule type="cellIs" dxfId="78" priority="152" operator="equal">
      <formula>$Q$20</formula>
    </cfRule>
    <cfRule type="cellIs" dxfId="77" priority="153" operator="equal">
      <formula>$Q$19</formula>
    </cfRule>
    <cfRule type="cellIs" dxfId="76" priority="154" operator="equal">
      <formula>$Q$18</formula>
    </cfRule>
    <cfRule type="cellIs" dxfId="75" priority="155" operator="equal">
      <formula>$Q$17</formula>
    </cfRule>
  </conditionalFormatting>
  <conditionalFormatting sqref="L57">
    <cfRule type="cellIs" dxfId="74" priority="146" operator="equal">
      <formula>$Q$21</formula>
    </cfRule>
    <cfRule type="cellIs" dxfId="73" priority="147" operator="equal">
      <formula>$Q$20</formula>
    </cfRule>
    <cfRule type="cellIs" dxfId="72" priority="148" operator="equal">
      <formula>$Q$19</formula>
    </cfRule>
    <cfRule type="cellIs" dxfId="71" priority="149" operator="equal">
      <formula>$Q$18</formula>
    </cfRule>
    <cfRule type="cellIs" dxfId="70" priority="150" operator="equal">
      <formula>$Q$17</formula>
    </cfRule>
  </conditionalFormatting>
  <conditionalFormatting sqref="L59">
    <cfRule type="cellIs" dxfId="69" priority="141" operator="equal">
      <formula>$Q$21</formula>
    </cfRule>
    <cfRule type="cellIs" dxfId="68" priority="142" operator="equal">
      <formula>$Q$20</formula>
    </cfRule>
    <cfRule type="cellIs" dxfId="67" priority="143" operator="equal">
      <formula>$Q$19</formula>
    </cfRule>
    <cfRule type="cellIs" dxfId="66" priority="144" operator="equal">
      <formula>$Q$18</formula>
    </cfRule>
    <cfRule type="cellIs" dxfId="65" priority="145" operator="equal">
      <formula>$Q$17</formula>
    </cfRule>
  </conditionalFormatting>
  <conditionalFormatting sqref="L61">
    <cfRule type="cellIs" dxfId="64" priority="136" operator="equal">
      <formula>$Q$21</formula>
    </cfRule>
    <cfRule type="cellIs" dxfId="63" priority="137" operator="equal">
      <formula>$Q$20</formula>
    </cfRule>
    <cfRule type="cellIs" dxfId="62" priority="138" operator="equal">
      <formula>$Q$19</formula>
    </cfRule>
    <cfRule type="cellIs" dxfId="61" priority="139" operator="equal">
      <formula>$Q$18</formula>
    </cfRule>
    <cfRule type="cellIs" dxfId="60" priority="140" operator="equal">
      <formula>$Q$17</formula>
    </cfRule>
  </conditionalFormatting>
  <conditionalFormatting sqref="L63">
    <cfRule type="cellIs" dxfId="59" priority="126" operator="equal">
      <formula>$Q$21</formula>
    </cfRule>
    <cfRule type="cellIs" dxfId="58" priority="127" operator="equal">
      <formula>$Q$20</formula>
    </cfRule>
    <cfRule type="cellIs" dxfId="57" priority="128" operator="equal">
      <formula>$Q$19</formula>
    </cfRule>
    <cfRule type="cellIs" dxfId="56" priority="129" operator="equal">
      <formula>$Q$18</formula>
    </cfRule>
    <cfRule type="cellIs" dxfId="55" priority="130" operator="equal">
      <formula>$Q$17</formula>
    </cfRule>
  </conditionalFormatting>
  <conditionalFormatting sqref="L65">
    <cfRule type="cellIs" dxfId="54" priority="121" operator="equal">
      <formula>$Q$21</formula>
    </cfRule>
    <cfRule type="cellIs" dxfId="53" priority="122" operator="equal">
      <formula>$Q$20</formula>
    </cfRule>
    <cfRule type="cellIs" dxfId="52" priority="123" operator="equal">
      <formula>$Q$19</formula>
    </cfRule>
    <cfRule type="cellIs" dxfId="51" priority="124" operator="equal">
      <formula>$Q$18</formula>
    </cfRule>
    <cfRule type="cellIs" dxfId="50" priority="125" operator="equal">
      <formula>$Q$17</formula>
    </cfRule>
  </conditionalFormatting>
  <conditionalFormatting sqref="L67">
    <cfRule type="cellIs" dxfId="49" priority="101" operator="equal">
      <formula>$Q$21</formula>
    </cfRule>
    <cfRule type="cellIs" dxfId="48" priority="102" operator="equal">
      <formula>$Q$20</formula>
    </cfRule>
    <cfRule type="cellIs" dxfId="47" priority="103" operator="equal">
      <formula>$Q$19</formula>
    </cfRule>
    <cfRule type="cellIs" dxfId="46" priority="104" operator="equal">
      <formula>$Q$18</formula>
    </cfRule>
    <cfRule type="cellIs" dxfId="45" priority="105" operator="equal">
      <formula>$Q$17</formula>
    </cfRule>
  </conditionalFormatting>
  <conditionalFormatting sqref="L69">
    <cfRule type="cellIs" dxfId="44" priority="91" operator="equal">
      <formula>$Q$21</formula>
    </cfRule>
    <cfRule type="cellIs" dxfId="43" priority="92" operator="equal">
      <formula>$Q$20</formula>
    </cfRule>
    <cfRule type="cellIs" dxfId="42" priority="93" operator="equal">
      <formula>$Q$19</formula>
    </cfRule>
    <cfRule type="cellIs" dxfId="41" priority="94" operator="equal">
      <formula>$Q$18</formula>
    </cfRule>
    <cfRule type="cellIs" dxfId="40" priority="95" operator="equal">
      <formula>$Q$17</formula>
    </cfRule>
  </conditionalFormatting>
  <conditionalFormatting sqref="L71">
    <cfRule type="cellIs" dxfId="39" priority="76" operator="equal">
      <formula>$Q$21</formula>
    </cfRule>
    <cfRule type="cellIs" dxfId="38" priority="77" operator="equal">
      <formula>$Q$20</formula>
    </cfRule>
    <cfRule type="cellIs" dxfId="37" priority="78" operator="equal">
      <formula>$Q$19</formula>
    </cfRule>
    <cfRule type="cellIs" dxfId="36" priority="79" operator="equal">
      <formula>$Q$18</formula>
    </cfRule>
    <cfRule type="cellIs" dxfId="35" priority="80" operator="equal">
      <formula>$Q$17</formula>
    </cfRule>
  </conditionalFormatting>
  <conditionalFormatting sqref="L73">
    <cfRule type="cellIs" dxfId="34" priority="71" operator="equal">
      <formula>$Q$21</formula>
    </cfRule>
    <cfRule type="cellIs" dxfId="33" priority="72" operator="equal">
      <formula>$Q$20</formula>
    </cfRule>
    <cfRule type="cellIs" dxfId="32" priority="73" operator="equal">
      <formula>$Q$19</formula>
    </cfRule>
    <cfRule type="cellIs" dxfId="31" priority="74" operator="equal">
      <formula>$Q$18</formula>
    </cfRule>
    <cfRule type="cellIs" dxfId="30" priority="75" operator="equal">
      <formula>$Q$17</formula>
    </cfRule>
  </conditionalFormatting>
  <conditionalFormatting sqref="L75">
    <cfRule type="cellIs" dxfId="29" priority="46" operator="equal">
      <formula>$Q$21</formula>
    </cfRule>
    <cfRule type="cellIs" dxfId="28" priority="47" operator="equal">
      <formula>$Q$20</formula>
    </cfRule>
    <cfRule type="cellIs" dxfId="27" priority="48" operator="equal">
      <formula>$Q$19</formula>
    </cfRule>
    <cfRule type="cellIs" dxfId="26" priority="49" operator="equal">
      <formula>$Q$18</formula>
    </cfRule>
    <cfRule type="cellIs" dxfId="25" priority="50" operator="equal">
      <formula>$Q$17</formula>
    </cfRule>
  </conditionalFormatting>
  <conditionalFormatting sqref="L77">
    <cfRule type="cellIs" dxfId="24" priority="41" operator="equal">
      <formula>$Q$21</formula>
    </cfRule>
    <cfRule type="cellIs" dxfId="23" priority="42" operator="equal">
      <formula>$Q$20</formula>
    </cfRule>
    <cfRule type="cellIs" dxfId="22" priority="43" operator="equal">
      <formula>$Q$19</formula>
    </cfRule>
    <cfRule type="cellIs" dxfId="21" priority="44" operator="equal">
      <formula>$Q$18</formula>
    </cfRule>
    <cfRule type="cellIs" dxfId="20" priority="45" operator="equal">
      <formula>$Q$17</formula>
    </cfRule>
  </conditionalFormatting>
  <conditionalFormatting sqref="L79">
    <cfRule type="cellIs" dxfId="19" priority="36" operator="equal">
      <formula>$Q$21</formula>
    </cfRule>
    <cfRule type="cellIs" dxfId="18" priority="37" operator="equal">
      <formula>$Q$20</formula>
    </cfRule>
    <cfRule type="cellIs" dxfId="17" priority="38" operator="equal">
      <formula>$Q$19</formula>
    </cfRule>
    <cfRule type="cellIs" dxfId="16" priority="39" operator="equal">
      <formula>$Q$18</formula>
    </cfRule>
    <cfRule type="cellIs" dxfId="15" priority="40" operator="equal">
      <formula>$Q$17</formula>
    </cfRule>
  </conditionalFormatting>
  <conditionalFormatting sqref="L83">
    <cfRule type="cellIs" dxfId="14" priority="16" operator="equal">
      <formula>$Q$21</formula>
    </cfRule>
    <cfRule type="cellIs" dxfId="13" priority="17" operator="equal">
      <formula>$Q$20</formula>
    </cfRule>
    <cfRule type="cellIs" dxfId="12" priority="18" operator="equal">
      <formula>$Q$19</formula>
    </cfRule>
    <cfRule type="cellIs" dxfId="11" priority="19" operator="equal">
      <formula>$Q$18</formula>
    </cfRule>
    <cfRule type="cellIs" dxfId="10" priority="20" operator="equal">
      <formula>$Q$17</formula>
    </cfRule>
  </conditionalFormatting>
  <conditionalFormatting sqref="L85">
    <cfRule type="cellIs" dxfId="9" priority="11" operator="equal">
      <formula>$Q$21</formula>
    </cfRule>
    <cfRule type="cellIs" dxfId="8" priority="12" operator="equal">
      <formula>$Q$20</formula>
    </cfRule>
    <cfRule type="cellIs" dxfId="7" priority="13" operator="equal">
      <formula>$Q$19</formula>
    </cfRule>
    <cfRule type="cellIs" dxfId="6" priority="14" operator="equal">
      <formula>$Q$18</formula>
    </cfRule>
    <cfRule type="cellIs" dxfId="5" priority="15" operator="equal">
      <formula>$Q$17</formula>
    </cfRule>
  </conditionalFormatting>
  <conditionalFormatting sqref="L81">
    <cfRule type="cellIs" dxfId="4" priority="1" operator="equal">
      <formula>$Q$21</formula>
    </cfRule>
    <cfRule type="cellIs" dxfId="3" priority="2" operator="equal">
      <formula>$Q$20</formula>
    </cfRule>
    <cfRule type="cellIs" dxfId="2" priority="3" operator="equal">
      <formula>$Q$19</formula>
    </cfRule>
    <cfRule type="cellIs" dxfId="1" priority="4" operator="equal">
      <formula>$Q$18</formula>
    </cfRule>
    <cfRule type="cellIs" dxfId="0" priority="5" operator="equal">
      <formula>$Q$17</formula>
    </cfRule>
  </conditionalFormatting>
  <dataValidations count="1">
    <dataValidation type="list" allowBlank="1" showInputMessage="1" showErrorMessage="1" sqref="G39 C85 E85 I85 G85 C83 E83 I83 G83 E79 I79 G79 G19 C77 E77 I77 G77 C75 E75 I75 G75 C73 E73 I73 G73 C71 E71 I71 G71 C69 E69 I69 G69 C67 E67 I67 G67 C65 E65 I65 G65 C63 E63 I63 G63 C61 E61 I61 G61 C59 E59 I59 G59 C57 E57 I57 G57 C55 E55 I55 G55 C53 E53 I53 G53 C51 E51 I51 G51 C49 E49 I49 G49 C47 E47 I47 G47 C45 E45 I45 G45 C43 E43 I43 G43 C41 E41 I41 G41 C39 C25 E25 G25 I25 G33 I33 C33 E33 C31 E31 G31 I31 I29 C29 E29 G29 G21 I21 C21 E21 E37 C37 I37 G37 C27 E35 C35 I35 G35 I27 G27 E27 G23 E23 C23 I23 E19 C19 I19 E39 I39 I17 C17 E17 G17 C79 C81 E81 I81 G81">
      <formula1>$O$17:$O$21</formula1>
    </dataValidation>
  </dataValidations>
  <printOptions horizontalCentered="1"/>
  <pageMargins left="0.31496062992125984" right="0.31496062992125984" top="0.35433070866141736" bottom="0.35433070866141736" header="0.31496062992125984" footer="0.31496062992125984"/>
  <pageSetup scale="80" orientation="landscape" horizontalDpi="360" verticalDpi="36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118"/>
  <sheetViews>
    <sheetView view="pageBreakPreview" topLeftCell="A69" zoomScaleNormal="100" zoomScaleSheetLayoutView="100" zoomScalePageLayoutView="120" workbookViewId="0">
      <selection activeCell="M72" sqref="M72:P72"/>
    </sheetView>
  </sheetViews>
  <sheetFormatPr baseColWidth="10" defaultColWidth="0" defaultRowHeight="14.25" zeroHeight="1" x14ac:dyDescent="0.2"/>
  <cols>
    <col min="1" max="1" width="4.85546875" style="2" customWidth="1"/>
    <col min="2" max="2" width="6.85546875" style="2" customWidth="1"/>
    <col min="3" max="3" width="13" style="2" customWidth="1"/>
    <col min="4" max="6" width="11.42578125" style="2" customWidth="1"/>
    <col min="7" max="7" width="13.42578125" style="2" customWidth="1"/>
    <col min="8" max="8" width="11.42578125" style="2" customWidth="1"/>
    <col min="9" max="9" width="7.42578125" style="2" customWidth="1"/>
    <col min="10" max="10" width="6.85546875" style="2" customWidth="1"/>
    <col min="11" max="16" width="11.42578125" style="2" customWidth="1"/>
    <col min="17" max="17" width="1.28515625" style="2" customWidth="1"/>
    <col min="18" max="16384" width="11.42578125" style="2" hidden="1"/>
  </cols>
  <sheetData>
    <row r="1" spans="1:16" s="1" customFormat="1" ht="15" customHeight="1" x14ac:dyDescent="0.2">
      <c r="A1" s="308" t="s">
        <v>8</v>
      </c>
      <c r="B1" s="308"/>
      <c r="C1" s="308"/>
      <c r="D1" s="100"/>
      <c r="E1" s="226" t="s">
        <v>97</v>
      </c>
      <c r="F1" s="226"/>
      <c r="G1" s="226"/>
      <c r="H1" s="226"/>
      <c r="I1" s="226"/>
      <c r="J1" s="226"/>
      <c r="K1" s="226"/>
      <c r="L1" s="226"/>
      <c r="M1" s="226"/>
      <c r="N1" s="226" t="s">
        <v>242</v>
      </c>
      <c r="O1" s="226"/>
      <c r="P1" s="226"/>
    </row>
    <row r="2" spans="1:16" s="1" customFormat="1" ht="15" customHeight="1" x14ac:dyDescent="0.2">
      <c r="A2" s="308"/>
      <c r="B2" s="308"/>
      <c r="C2" s="308"/>
      <c r="D2" s="100"/>
      <c r="E2" s="226"/>
      <c r="F2" s="226"/>
      <c r="G2" s="226"/>
      <c r="H2" s="226"/>
      <c r="I2" s="226"/>
      <c r="J2" s="226"/>
      <c r="K2" s="226"/>
      <c r="L2" s="226"/>
      <c r="M2" s="226"/>
      <c r="N2" s="226"/>
      <c r="O2" s="226"/>
      <c r="P2" s="226"/>
    </row>
    <row r="3" spans="1:16" s="1" customFormat="1" ht="15" customHeight="1" x14ac:dyDescent="0.2">
      <c r="A3" s="308"/>
      <c r="B3" s="308"/>
      <c r="C3" s="308"/>
      <c r="D3" s="100"/>
      <c r="E3" s="226"/>
      <c r="F3" s="226"/>
      <c r="G3" s="226"/>
      <c r="H3" s="226"/>
      <c r="I3" s="226"/>
      <c r="J3" s="226"/>
      <c r="K3" s="226"/>
      <c r="L3" s="226"/>
      <c r="M3" s="226"/>
      <c r="N3" s="226"/>
      <c r="O3" s="226"/>
      <c r="P3" s="226"/>
    </row>
    <row r="4" spans="1:16" s="1" customFormat="1" ht="15" customHeight="1" x14ac:dyDescent="0.2">
      <c r="A4" s="308"/>
      <c r="B4" s="308"/>
      <c r="C4" s="308"/>
      <c r="D4" s="100"/>
      <c r="E4" s="226"/>
      <c r="F4" s="226"/>
      <c r="G4" s="226"/>
      <c r="H4" s="226"/>
      <c r="I4" s="226"/>
      <c r="J4" s="226"/>
      <c r="K4" s="226"/>
      <c r="L4" s="226"/>
      <c r="M4" s="226"/>
      <c r="N4" s="226" t="s">
        <v>229</v>
      </c>
      <c r="O4" s="226"/>
      <c r="P4" s="226"/>
    </row>
    <row r="5" spans="1:16" s="1" customFormat="1" ht="15.95" customHeight="1" x14ac:dyDescent="0.2">
      <c r="A5" s="100"/>
      <c r="B5" s="100"/>
      <c r="C5" s="100"/>
      <c r="D5" s="100"/>
      <c r="E5" s="226"/>
      <c r="F5" s="226"/>
      <c r="G5" s="226"/>
      <c r="H5" s="226"/>
      <c r="I5" s="226"/>
      <c r="J5" s="226"/>
      <c r="K5" s="226"/>
      <c r="L5" s="226"/>
      <c r="M5" s="226"/>
      <c r="N5" s="226"/>
      <c r="O5" s="226"/>
      <c r="P5" s="226"/>
    </row>
    <row r="6" spans="1:16" s="1" customFormat="1" ht="12.75" x14ac:dyDescent="0.2"/>
    <row r="7" spans="1:16" s="37" customFormat="1" ht="21.75" customHeight="1" x14ac:dyDescent="0.2">
      <c r="A7" s="288" t="s">
        <v>17</v>
      </c>
      <c r="B7" s="288"/>
      <c r="C7" s="288"/>
      <c r="D7" s="181" t="s">
        <v>135</v>
      </c>
      <c r="E7" s="181"/>
      <c r="F7" s="181"/>
      <c r="G7" s="181"/>
      <c r="H7" s="56"/>
      <c r="J7" s="252" t="s">
        <v>0</v>
      </c>
      <c r="K7" s="252"/>
      <c r="L7" s="252"/>
      <c r="M7" s="307" t="s">
        <v>355</v>
      </c>
      <c r="N7" s="307"/>
      <c r="O7" s="307"/>
      <c r="P7" s="307"/>
    </row>
    <row r="8" spans="1:16" s="37" customFormat="1" ht="21.75" customHeight="1" x14ac:dyDescent="0.2">
      <c r="A8" s="288" t="s">
        <v>1</v>
      </c>
      <c r="B8" s="288"/>
      <c r="C8" s="288"/>
      <c r="D8" s="317" t="s">
        <v>241</v>
      </c>
      <c r="E8" s="317"/>
      <c r="F8" s="317"/>
      <c r="G8" s="317"/>
      <c r="H8" s="60"/>
      <c r="I8" s="60"/>
      <c r="J8" s="61"/>
      <c r="K8" s="60"/>
    </row>
    <row r="9" spans="1:16" x14ac:dyDescent="0.2">
      <c r="A9" s="26"/>
      <c r="B9" s="26"/>
      <c r="C9" s="26"/>
      <c r="D9" s="26"/>
      <c r="E9" s="26"/>
      <c r="F9" s="18"/>
      <c r="G9" s="1"/>
    </row>
    <row r="10" spans="1:16" x14ac:dyDescent="0.2">
      <c r="A10" s="26"/>
      <c r="B10" s="26"/>
      <c r="C10" s="26"/>
      <c r="D10" s="26"/>
      <c r="E10" s="26"/>
      <c r="F10" s="18"/>
      <c r="G10" s="1"/>
    </row>
    <row r="11" spans="1:16" ht="27.75" customHeight="1" x14ac:dyDescent="0.2">
      <c r="A11" s="318" t="s">
        <v>14</v>
      </c>
      <c r="B11" s="318"/>
      <c r="C11" s="318"/>
      <c r="D11" s="318"/>
      <c r="E11" s="318"/>
      <c r="F11" s="318"/>
      <c r="G11" s="318"/>
      <c r="H11" s="318"/>
      <c r="I11" s="318"/>
      <c r="J11" s="318"/>
      <c r="K11" s="318"/>
      <c r="L11" s="318"/>
      <c r="M11" s="318"/>
      <c r="N11" s="318"/>
      <c r="O11" s="318"/>
      <c r="P11" s="318"/>
    </row>
    <row r="12" spans="1:16" ht="12.75" customHeight="1" x14ac:dyDescent="0.2"/>
    <row r="13" spans="1:16" s="113" customFormat="1" ht="25.5" customHeight="1" x14ac:dyDescent="0.25">
      <c r="A13" s="309" t="s">
        <v>6</v>
      </c>
      <c r="B13" s="108"/>
      <c r="C13" s="313" t="s">
        <v>2</v>
      </c>
      <c r="D13" s="313"/>
      <c r="E13" s="313"/>
      <c r="F13" s="313"/>
      <c r="G13" s="313"/>
      <c r="H13" s="313"/>
      <c r="I13" s="111"/>
      <c r="J13" s="112"/>
      <c r="K13" s="313" t="s">
        <v>3</v>
      </c>
      <c r="L13" s="313"/>
      <c r="M13" s="313"/>
      <c r="N13" s="313"/>
      <c r="O13" s="313"/>
      <c r="P13" s="313"/>
    </row>
    <row r="14" spans="1:16" ht="31.5" customHeight="1" x14ac:dyDescent="0.2">
      <c r="A14" s="310"/>
      <c r="B14" s="30" t="s">
        <v>32</v>
      </c>
      <c r="C14" s="184" t="str">
        <f>VLOOKUP(B14,'COMPONENTES Y FACTORES DOFA'!$C$13:$D$98,2,FALSE)</f>
        <v>Modelo pedagógico</v>
      </c>
      <c r="D14" s="184"/>
      <c r="E14" s="184"/>
      <c r="F14" s="184"/>
      <c r="G14" s="184"/>
      <c r="H14" s="184"/>
      <c r="I14" s="166"/>
      <c r="J14" s="30" t="s">
        <v>55</v>
      </c>
      <c r="K14" s="213" t="str">
        <f>VLOOKUP(J14,'COMPONENTES Y FACTORES DOFA'!$C$13:$D$98,2,FALSE)</f>
        <v xml:space="preserve">Ambientes de aprendizaje </v>
      </c>
      <c r="L14" s="213"/>
      <c r="M14" s="213"/>
      <c r="N14" s="213"/>
      <c r="O14" s="213"/>
      <c r="P14" s="213"/>
    </row>
    <row r="15" spans="1:16" ht="31.5" customHeight="1" x14ac:dyDescent="0.2">
      <c r="A15" s="310"/>
      <c r="B15" s="30" t="s">
        <v>51</v>
      </c>
      <c r="C15" s="184" t="str">
        <f>VLOOKUP(B15,'COMPONENTES Y FACTORES DOFA'!$C$13:$D$98,2,FALSE)</f>
        <v>Academia competitiva y eficiente</v>
      </c>
      <c r="D15" s="184"/>
      <c r="E15" s="184"/>
      <c r="F15" s="184"/>
      <c r="G15" s="184"/>
      <c r="H15" s="184"/>
      <c r="I15" s="166"/>
      <c r="J15" s="30" t="s">
        <v>56</v>
      </c>
      <c r="K15" s="213" t="str">
        <f>VLOOKUP(J15,'COMPONENTES Y FACTORES DOFA'!$C$13:$D$98,2,FALSE)</f>
        <v xml:space="preserve">Grupos  y Semilleros de  Investigación </v>
      </c>
      <c r="L15" s="213"/>
      <c r="M15" s="213"/>
      <c r="N15" s="213"/>
      <c r="O15" s="213"/>
      <c r="P15" s="213"/>
    </row>
    <row r="16" spans="1:16" ht="31.5" customHeight="1" x14ac:dyDescent="0.2">
      <c r="A16" s="310"/>
      <c r="B16" s="30" t="s">
        <v>33</v>
      </c>
      <c r="C16" s="184" t="str">
        <f>VLOOKUP(B16,'COMPONENTES Y FACTORES DOFA'!$C$13:$D$98,2,FALSE)</f>
        <v>Autoevaluación y autorregulación</v>
      </c>
      <c r="D16" s="184"/>
      <c r="E16" s="184"/>
      <c r="F16" s="184"/>
      <c r="G16" s="184"/>
      <c r="H16" s="184"/>
      <c r="I16" s="166"/>
      <c r="J16" s="30" t="s">
        <v>57</v>
      </c>
      <c r="K16" s="213" t="str">
        <f>VLOOKUP(J16,'COMPONENTES Y FACTORES DOFA'!$C$13:$D$98,2,FALSE)</f>
        <v>Seguimiento y acompañamiento a  egresados</v>
      </c>
      <c r="L16" s="213"/>
      <c r="M16" s="213"/>
      <c r="N16" s="213"/>
      <c r="O16" s="213"/>
      <c r="P16" s="213"/>
    </row>
    <row r="17" spans="1:16" ht="39.75" customHeight="1" x14ac:dyDescent="0.2">
      <c r="A17" s="310"/>
      <c r="B17" s="30" t="s">
        <v>52</v>
      </c>
      <c r="C17" s="184" t="str">
        <f>VLOOKUP(B17,'COMPONENTES Y FACTORES DOFA'!$C$13:$D$98,2,FALSE)</f>
        <v>Gestión del Conocimiento</v>
      </c>
      <c r="D17" s="184"/>
      <c r="E17" s="184"/>
      <c r="F17" s="184"/>
      <c r="G17" s="184"/>
      <c r="H17" s="184"/>
      <c r="I17" s="166"/>
      <c r="J17" s="30" t="s">
        <v>50</v>
      </c>
      <c r="K17" s="213" t="str">
        <f>VLOOKUP(J17,'COMPONENTES Y FACTORES DOFA'!$C$13:$D$98,2,FALSE)</f>
        <v>Cooperación nacional e internacional</v>
      </c>
      <c r="L17" s="213"/>
      <c r="M17" s="213"/>
      <c r="N17" s="213"/>
      <c r="O17" s="213"/>
      <c r="P17" s="213"/>
    </row>
    <row r="18" spans="1:16" ht="31.5" customHeight="1" x14ac:dyDescent="0.2">
      <c r="A18" s="310"/>
      <c r="B18" s="30" t="s">
        <v>53</v>
      </c>
      <c r="C18" s="184" t="str">
        <f>VLOOKUP(B18,'COMPONENTES Y FACTORES DOFA'!$C$13:$D$98,2,FALSE)</f>
        <v>Producción académica, científica y tecnológica</v>
      </c>
      <c r="D18" s="184"/>
      <c r="E18" s="184"/>
      <c r="F18" s="184"/>
      <c r="G18" s="184"/>
      <c r="H18" s="184"/>
      <c r="I18" s="166"/>
      <c r="J18" s="30" t="s">
        <v>58</v>
      </c>
      <c r="K18" s="213" t="str">
        <f>VLOOKUP(J18,'COMPONENTES Y FACTORES DOFA'!$C$13:$D$98,2,FALSE)</f>
        <v>Movilidad nacional e internacional</v>
      </c>
      <c r="L18" s="213"/>
      <c r="M18" s="213"/>
      <c r="N18" s="213"/>
      <c r="O18" s="213"/>
      <c r="P18" s="213"/>
    </row>
    <row r="19" spans="1:16" ht="30.95" customHeight="1" x14ac:dyDescent="0.2">
      <c r="A19" s="310"/>
      <c r="B19" s="30" t="s">
        <v>54</v>
      </c>
      <c r="C19" s="184" t="str">
        <f>VLOOKUP(B19,'COMPONENTES Y FACTORES DOFA'!$C$13:$D$98,2,FALSE)</f>
        <v>Desarrollo humano integral</v>
      </c>
      <c r="D19" s="184"/>
      <c r="E19" s="184"/>
      <c r="F19" s="184"/>
      <c r="G19" s="184"/>
      <c r="H19" s="184"/>
      <c r="I19" s="166"/>
      <c r="J19" s="30" t="s">
        <v>59</v>
      </c>
      <c r="K19" s="213" t="str">
        <f>VLOOKUP(J19,'COMPONENTES Y FACTORES DOFA'!$C$13:$D$98,2,FALSE)</f>
        <v xml:space="preserve">Multiculturalidad y Multilingüismo </v>
      </c>
      <c r="L19" s="213"/>
      <c r="M19" s="213"/>
      <c r="N19" s="213"/>
      <c r="O19" s="213"/>
      <c r="P19" s="213"/>
    </row>
    <row r="20" spans="1:16" ht="31.5" customHeight="1" x14ac:dyDescent="0.2">
      <c r="A20" s="310"/>
      <c r="B20" s="30" t="s">
        <v>34</v>
      </c>
      <c r="C20" s="184" t="str">
        <f>VLOOKUP(B20,'COMPONENTES Y FACTORES DOFA'!$C$13:$D$98,2,FALSE)</f>
        <v>Promoción y prevención en salud</v>
      </c>
      <c r="D20" s="184"/>
      <c r="E20" s="184"/>
      <c r="F20" s="184"/>
      <c r="G20" s="184"/>
      <c r="H20" s="184"/>
      <c r="I20" s="166"/>
      <c r="J20" s="30" t="s">
        <v>60</v>
      </c>
      <c r="K20" s="213" t="str">
        <f>VLOOKUP(J20,'COMPONENTES Y FACTORES DOFA'!$C$13:$D$98,2,FALSE)</f>
        <v>Equidad, género y diversidad</v>
      </c>
      <c r="L20" s="213"/>
      <c r="M20" s="213"/>
      <c r="N20" s="213"/>
      <c r="O20" s="213"/>
      <c r="P20" s="213"/>
    </row>
    <row r="21" spans="1:16" ht="31.5" customHeight="1" x14ac:dyDescent="0.2">
      <c r="A21" s="310"/>
      <c r="B21" s="30" t="s">
        <v>35</v>
      </c>
      <c r="C21" s="184" t="str">
        <f>VLOOKUP(B21,'COMPONENTES Y FACTORES DOFA'!$C$13:$D$98,2,FALSE)</f>
        <v>Actividad física y deporte</v>
      </c>
      <c r="D21" s="184"/>
      <c r="E21" s="184"/>
      <c r="F21" s="184"/>
      <c r="G21" s="184"/>
      <c r="H21" s="184"/>
      <c r="I21" s="166"/>
      <c r="J21" s="30" t="s">
        <v>61</v>
      </c>
      <c r="K21" s="213" t="str">
        <f>VLOOKUP(J21,'COMPONENTES Y FACTORES DOFA'!$C$13:$D$98,2,FALSE)</f>
        <v>Acompañamiento y permanencia</v>
      </c>
      <c r="L21" s="213"/>
      <c r="M21" s="213"/>
      <c r="N21" s="213"/>
      <c r="O21" s="213"/>
      <c r="P21" s="213"/>
    </row>
    <row r="22" spans="1:16" ht="31.5" customHeight="1" x14ac:dyDescent="0.2">
      <c r="A22" s="310"/>
      <c r="B22" s="30" t="s">
        <v>36</v>
      </c>
      <c r="C22" s="184" t="str">
        <f>VLOOKUP(B22,'COMPONENTES Y FACTORES DOFA'!$C$13:$D$98,2,FALSE)</f>
        <v>Cultura y promoción artística</v>
      </c>
      <c r="D22" s="184"/>
      <c r="E22" s="184"/>
      <c r="F22" s="184"/>
      <c r="G22" s="184"/>
      <c r="H22" s="184"/>
      <c r="I22" s="166"/>
      <c r="J22" s="30" t="s">
        <v>62</v>
      </c>
      <c r="K22" s="213" t="str">
        <f>VLOOKUP(J22,'COMPONENTES Y FACTORES DOFA'!$C$13:$D$98,2,FALSE)</f>
        <v>Formación, capacitación y entrenamiento docente y administrativo</v>
      </c>
      <c r="L22" s="213"/>
      <c r="M22" s="213"/>
      <c r="N22" s="213"/>
      <c r="O22" s="213"/>
      <c r="P22" s="213"/>
    </row>
    <row r="23" spans="1:16" ht="31.5" customHeight="1" x14ac:dyDescent="0.2">
      <c r="A23" s="310"/>
      <c r="B23" s="30" t="s">
        <v>37</v>
      </c>
      <c r="C23" s="184" t="str">
        <f>VLOOKUP(B23,'COMPONENTES Y FACTORES DOFA'!$C$13:$D$98,2,FALSE)</f>
        <v>Personal calificado y competente</v>
      </c>
      <c r="D23" s="184"/>
      <c r="E23" s="184"/>
      <c r="F23" s="184"/>
      <c r="G23" s="184"/>
      <c r="H23" s="184"/>
      <c r="I23" s="166"/>
      <c r="J23" s="30" t="s">
        <v>63</v>
      </c>
      <c r="K23" s="213" t="str">
        <f>VLOOKUP(J23,'COMPONENTES Y FACTORES DOFA'!$C$13:$D$98,2,FALSE)</f>
        <v xml:space="preserve">Bienestar social </v>
      </c>
      <c r="L23" s="213"/>
      <c r="M23" s="213"/>
      <c r="N23" s="213"/>
      <c r="O23" s="213"/>
      <c r="P23" s="213"/>
    </row>
    <row r="24" spans="1:16" ht="31.5" customHeight="1" x14ac:dyDescent="0.2">
      <c r="A24" s="310"/>
      <c r="B24" s="30" t="s">
        <v>101</v>
      </c>
      <c r="C24" s="184" t="str">
        <f>VLOOKUP(B24,'COMPONENTES Y FACTORES DOFA'!$C$13:$D$98,2,FALSE)</f>
        <v xml:space="preserve">Estructura organizacional </v>
      </c>
      <c r="D24" s="184"/>
      <c r="E24" s="184"/>
      <c r="F24" s="184"/>
      <c r="G24" s="184"/>
      <c r="H24" s="184"/>
      <c r="I24" s="166"/>
      <c r="J24" s="30" t="s">
        <v>120</v>
      </c>
      <c r="K24" s="213" t="str">
        <f>VLOOKUP(J24,'COMPONENTES Y FACTORES DOFA'!$C$13:$D$98,2,FALSE)</f>
        <v>Infraestructura física y tecnológica</v>
      </c>
      <c r="L24" s="213"/>
      <c r="M24" s="213"/>
      <c r="N24" s="213"/>
      <c r="O24" s="213"/>
      <c r="P24" s="213"/>
    </row>
    <row r="25" spans="1:16" ht="31.5" customHeight="1" x14ac:dyDescent="0.2">
      <c r="A25" s="310"/>
      <c r="B25" s="30" t="s">
        <v>102</v>
      </c>
      <c r="C25" s="184" t="str">
        <f>VLOOKUP(B25,'COMPONENTES Y FACTORES DOFA'!$C$13:$D$98,2,FALSE)</f>
        <v xml:space="preserve">Gestión Institucional </v>
      </c>
      <c r="D25" s="184"/>
      <c r="E25" s="184"/>
      <c r="F25" s="184"/>
      <c r="G25" s="184"/>
      <c r="H25" s="184"/>
      <c r="I25" s="166"/>
      <c r="J25" s="30" t="s">
        <v>121</v>
      </c>
      <c r="K25" s="213" t="str">
        <f>VLOOKUP(J25,'COMPONENTES Y FACTORES DOFA'!$C$13:$D$98,2,FALSE)</f>
        <v xml:space="preserve">Recursos bibliográficos e informáticos </v>
      </c>
      <c r="L25" s="213"/>
      <c r="M25" s="213"/>
      <c r="N25" s="213"/>
      <c r="O25" s="213"/>
      <c r="P25" s="213"/>
    </row>
    <row r="26" spans="1:16" ht="31.5" customHeight="1" x14ac:dyDescent="0.2">
      <c r="A26" s="310"/>
      <c r="B26" s="30" t="s">
        <v>103</v>
      </c>
      <c r="C26" s="184" t="str">
        <f>VLOOKUP(B26,'COMPONENTES Y FACTORES DOFA'!$C$13:$D$98,2,FALSE)</f>
        <v>Mecanismos de participación</v>
      </c>
      <c r="D26" s="184"/>
      <c r="E26" s="184"/>
      <c r="F26" s="184"/>
      <c r="G26" s="184"/>
      <c r="H26" s="184"/>
      <c r="I26" s="166"/>
      <c r="J26" s="30" t="s">
        <v>122</v>
      </c>
      <c r="K26" s="213" t="str">
        <f>VLOOKUP(J26,'COMPONENTES Y FACTORES DOFA'!$C$13:$D$98,2,FALSE)</f>
        <v xml:space="preserve">Compromiso con el medio ambiente </v>
      </c>
      <c r="L26" s="213"/>
      <c r="M26" s="213"/>
      <c r="N26" s="213"/>
      <c r="O26" s="213"/>
      <c r="P26" s="213"/>
    </row>
    <row r="27" spans="1:16" ht="31.5" customHeight="1" x14ac:dyDescent="0.2">
      <c r="A27" s="310"/>
      <c r="B27" s="30" t="s">
        <v>104</v>
      </c>
      <c r="C27" s="184" t="str">
        <f>VLOOKUP(B27,'COMPONENTES Y FACTORES DOFA'!$C$13:$D$98,2,FALSE)</f>
        <v xml:space="preserve">Medios y canales de comunicación </v>
      </c>
      <c r="D27" s="184"/>
      <c r="E27" s="184"/>
      <c r="F27" s="184"/>
      <c r="G27" s="184"/>
      <c r="H27" s="184"/>
      <c r="I27" s="166"/>
      <c r="J27" s="30" t="s">
        <v>123</v>
      </c>
      <c r="K27" s="213" t="str">
        <f>VLOOKUP(J27,'COMPONENTES Y FACTORES DOFA'!$C$13:$D$98,2,FALSE)</f>
        <v>Generación de rentas propias producto de los derechos pecuniarios</v>
      </c>
      <c r="L27" s="213"/>
      <c r="M27" s="213"/>
      <c r="N27" s="213"/>
      <c r="O27" s="213"/>
      <c r="P27" s="213"/>
    </row>
    <row r="28" spans="1:16" ht="31.5" customHeight="1" x14ac:dyDescent="0.2">
      <c r="A28" s="310"/>
      <c r="B28" s="30" t="s">
        <v>105</v>
      </c>
      <c r="C28" s="184" t="str">
        <f>VLOOKUP(B28,'COMPONENTES Y FACTORES DOFA'!$C$13:$D$98,2,FALSE)</f>
        <v xml:space="preserve">Gestión transparente y administración eficiente de los recursos </v>
      </c>
      <c r="D28" s="184"/>
      <c r="E28" s="184"/>
      <c r="F28" s="184"/>
      <c r="G28" s="184"/>
      <c r="H28" s="184"/>
      <c r="I28" s="166"/>
      <c r="J28" s="30" t="s">
        <v>124</v>
      </c>
      <c r="K28" s="213" t="e">
        <f>VLOOKUP(J28,'COMPONENTES Y FACTORES DOFA'!$C$13:$D$98,2,FALSE)</f>
        <v>#N/A</v>
      </c>
      <c r="L28" s="213"/>
      <c r="M28" s="213"/>
      <c r="N28" s="213"/>
      <c r="O28" s="213"/>
      <c r="P28" s="213"/>
    </row>
    <row r="29" spans="1:16" ht="31.5" customHeight="1" x14ac:dyDescent="0.2">
      <c r="A29" s="310"/>
      <c r="B29" s="30" t="s">
        <v>106</v>
      </c>
      <c r="C29" s="184" t="str">
        <f>VLOOKUP(B29,'COMPONENTES Y FACTORES DOFA'!$C$13:$D$98,2,FALSE)</f>
        <v>Normativa Interna</v>
      </c>
      <c r="D29" s="184"/>
      <c r="E29" s="184"/>
      <c r="F29" s="184"/>
      <c r="G29" s="184"/>
      <c r="H29" s="184"/>
      <c r="I29" s="166"/>
      <c r="J29" s="30" t="s">
        <v>125</v>
      </c>
      <c r="K29" s="213" t="e">
        <f>VLOOKUP(J29,'COMPONENTES Y FACTORES DOFA'!$C$13:$D$98,2,FALSE)</f>
        <v>#N/A</v>
      </c>
      <c r="L29" s="213"/>
      <c r="M29" s="213"/>
      <c r="N29" s="213"/>
      <c r="O29" s="213"/>
      <c r="P29" s="213"/>
    </row>
    <row r="30" spans="1:16" ht="31.5" customHeight="1" x14ac:dyDescent="0.2">
      <c r="A30" s="310"/>
      <c r="B30" s="30" t="s">
        <v>107</v>
      </c>
      <c r="C30" s="184" t="e">
        <f>VLOOKUP(B30,'COMPONENTES Y FACTORES DOFA'!$C$13:$D$98,2,FALSE)</f>
        <v>#N/A</v>
      </c>
      <c r="D30" s="184"/>
      <c r="E30" s="184"/>
      <c r="F30" s="184"/>
      <c r="G30" s="184"/>
      <c r="H30" s="184"/>
      <c r="I30" s="166"/>
      <c r="J30" s="30" t="s">
        <v>126</v>
      </c>
      <c r="K30" s="213" t="e">
        <f>VLOOKUP(J30,'COMPONENTES Y FACTORES DOFA'!$C$13:$D$98,2,FALSE)</f>
        <v>#N/A</v>
      </c>
      <c r="L30" s="213"/>
      <c r="M30" s="213"/>
      <c r="N30" s="213"/>
      <c r="O30" s="213"/>
      <c r="P30" s="213"/>
    </row>
    <row r="31" spans="1:16" ht="31.5" customHeight="1" x14ac:dyDescent="0.2">
      <c r="A31" s="310"/>
      <c r="B31" s="30" t="s">
        <v>108</v>
      </c>
      <c r="C31" s="184" t="e">
        <f>VLOOKUP(B31,'COMPONENTES Y FACTORES DOFA'!$C$13:$D$98,2,FALSE)</f>
        <v>#N/A</v>
      </c>
      <c r="D31" s="184"/>
      <c r="E31" s="184"/>
      <c r="F31" s="184"/>
      <c r="G31" s="184"/>
      <c r="H31" s="184"/>
      <c r="I31" s="25"/>
      <c r="J31" s="17" t="s">
        <v>127</v>
      </c>
      <c r="K31" s="196" t="e">
        <f>VLOOKUP(J31,'COMPONENTES Y FACTORES DOFA'!$C$13:$D$98,2,FALSE)</f>
        <v>#N/A</v>
      </c>
      <c r="L31" s="196"/>
      <c r="M31" s="196"/>
      <c r="N31" s="196"/>
      <c r="O31" s="196"/>
      <c r="P31" s="196"/>
    </row>
    <row r="32" spans="1:16" ht="31.5" customHeight="1" x14ac:dyDescent="0.2">
      <c r="A32" s="310"/>
      <c r="B32" s="30" t="s">
        <v>109</v>
      </c>
      <c r="C32" s="184" t="e">
        <f>VLOOKUP(B32,'COMPONENTES Y FACTORES DOFA'!$C$13:$D$98,2,FALSE)</f>
        <v>#N/A</v>
      </c>
      <c r="D32" s="184"/>
      <c r="E32" s="184"/>
      <c r="F32" s="184"/>
      <c r="G32" s="184"/>
      <c r="H32" s="184"/>
      <c r="I32" s="25"/>
      <c r="J32" s="17" t="s">
        <v>139</v>
      </c>
      <c r="K32" s="196" t="e">
        <f>VLOOKUP(J32,'COMPONENTES Y FACTORES DOFA'!$C$13:$D$98,2,FALSE)</f>
        <v>#N/A</v>
      </c>
      <c r="L32" s="196"/>
      <c r="M32" s="196"/>
      <c r="N32" s="196"/>
      <c r="O32" s="196"/>
      <c r="P32" s="196"/>
    </row>
    <row r="33" spans="1:16" ht="31.5" customHeight="1" x14ac:dyDescent="0.2">
      <c r="A33" s="310"/>
      <c r="B33" s="30" t="s">
        <v>110</v>
      </c>
      <c r="C33" s="184" t="e">
        <f>VLOOKUP(B33,'COMPONENTES Y FACTORES DOFA'!$C$13:$D$98,2,FALSE)</f>
        <v>#N/A</v>
      </c>
      <c r="D33" s="184"/>
      <c r="E33" s="184"/>
      <c r="F33" s="184"/>
      <c r="G33" s="184"/>
      <c r="H33" s="184"/>
      <c r="I33" s="25"/>
      <c r="J33" s="17" t="s">
        <v>140</v>
      </c>
      <c r="K33" s="196" t="e">
        <f>VLOOKUP(J33,'COMPONENTES Y FACTORES DOFA'!$C$13:$D$98,2,FALSE)</f>
        <v>#N/A</v>
      </c>
      <c r="L33" s="196"/>
      <c r="M33" s="196"/>
      <c r="N33" s="196"/>
      <c r="O33" s="196"/>
      <c r="P33" s="196"/>
    </row>
    <row r="34" spans="1:16" ht="31.5" customHeight="1" x14ac:dyDescent="0.2">
      <c r="A34" s="310"/>
      <c r="B34" s="30" t="s">
        <v>111</v>
      </c>
      <c r="C34" s="184" t="e">
        <f>VLOOKUP(B34,'COMPONENTES Y FACTORES DOFA'!$C$13:$D$98,2,FALSE)</f>
        <v>#N/A</v>
      </c>
      <c r="D34" s="184"/>
      <c r="E34" s="184"/>
      <c r="F34" s="184"/>
      <c r="G34" s="184"/>
      <c r="H34" s="184"/>
      <c r="I34" s="25"/>
      <c r="J34" s="17" t="s">
        <v>141</v>
      </c>
      <c r="K34" s="196" t="e">
        <f>VLOOKUP(J34,'COMPONENTES Y FACTORES DOFA'!$C$13:$D$98,2,FALSE)</f>
        <v>#N/A</v>
      </c>
      <c r="L34" s="196"/>
      <c r="M34" s="196"/>
      <c r="N34" s="196"/>
      <c r="O34" s="196"/>
      <c r="P34" s="196"/>
    </row>
    <row r="35" spans="1:16" ht="31.5" customHeight="1" x14ac:dyDescent="0.2">
      <c r="A35" s="310"/>
      <c r="B35" s="30" t="s">
        <v>112</v>
      </c>
      <c r="C35" s="184" t="e">
        <f>VLOOKUP(B35,'COMPONENTES Y FACTORES DOFA'!$C$13:$D$98,2,FALSE)</f>
        <v>#N/A</v>
      </c>
      <c r="D35" s="184"/>
      <c r="E35" s="184"/>
      <c r="F35" s="184"/>
      <c r="G35" s="184"/>
      <c r="H35" s="184"/>
      <c r="I35" s="25"/>
      <c r="J35" s="17" t="s">
        <v>142</v>
      </c>
      <c r="K35" s="196" t="e">
        <f>VLOOKUP(J35,'COMPONENTES Y FACTORES DOFA'!$C$13:$D$98,2,FALSE)</f>
        <v>#N/A</v>
      </c>
      <c r="L35" s="196"/>
      <c r="M35" s="196"/>
      <c r="N35" s="196"/>
      <c r="O35" s="196"/>
      <c r="P35" s="196"/>
    </row>
    <row r="36" spans="1:16" ht="31.5" customHeight="1" x14ac:dyDescent="0.2">
      <c r="A36" s="310"/>
      <c r="B36" s="30" t="s">
        <v>113</v>
      </c>
      <c r="C36" s="184" t="e">
        <f>VLOOKUP(B36,'COMPONENTES Y FACTORES DOFA'!$C$13:$D$98,2,FALSE)</f>
        <v>#N/A</v>
      </c>
      <c r="D36" s="184"/>
      <c r="E36" s="184"/>
      <c r="F36" s="184"/>
      <c r="G36" s="184"/>
      <c r="H36" s="184"/>
      <c r="I36" s="25"/>
      <c r="J36" s="17" t="s">
        <v>143</v>
      </c>
      <c r="K36" s="196" t="e">
        <f>VLOOKUP(J36,'COMPONENTES Y FACTORES DOFA'!$C$13:$D$98,2,FALSE)</f>
        <v>#N/A</v>
      </c>
      <c r="L36" s="196"/>
      <c r="M36" s="196"/>
      <c r="N36" s="196"/>
      <c r="O36" s="196"/>
      <c r="P36" s="196"/>
    </row>
    <row r="37" spans="1:16" ht="31.5" customHeight="1" x14ac:dyDescent="0.2">
      <c r="A37" s="310"/>
      <c r="B37" s="30" t="s">
        <v>114</v>
      </c>
      <c r="C37" s="184" t="e">
        <f>VLOOKUP(B37,'COMPONENTES Y FACTORES DOFA'!$C$13:$D$98,2,FALSE)</f>
        <v>#N/A</v>
      </c>
      <c r="D37" s="184"/>
      <c r="E37" s="184"/>
      <c r="F37" s="184"/>
      <c r="G37" s="184"/>
      <c r="H37" s="184"/>
      <c r="I37" s="25"/>
      <c r="J37" s="17" t="s">
        <v>144</v>
      </c>
      <c r="K37" s="196" t="e">
        <f>VLOOKUP(J37,'COMPONENTES Y FACTORES DOFA'!$C$13:$D$98,2,FALSE)</f>
        <v>#N/A</v>
      </c>
      <c r="L37" s="196"/>
      <c r="M37" s="196"/>
      <c r="N37" s="196"/>
      <c r="O37" s="196"/>
      <c r="P37" s="196"/>
    </row>
    <row r="38" spans="1:16" ht="31.5" customHeight="1" x14ac:dyDescent="0.2">
      <c r="A38" s="310"/>
      <c r="B38" s="30" t="s">
        <v>115</v>
      </c>
      <c r="C38" s="184" t="e">
        <f>VLOOKUP(B38,'COMPONENTES Y FACTORES DOFA'!$C$13:$D$98,2,FALSE)</f>
        <v>#N/A</v>
      </c>
      <c r="D38" s="184"/>
      <c r="E38" s="184"/>
      <c r="F38" s="184"/>
      <c r="G38" s="184"/>
      <c r="H38" s="184"/>
      <c r="I38" s="25"/>
      <c r="J38" s="17" t="s">
        <v>145</v>
      </c>
      <c r="K38" s="196" t="e">
        <f>VLOOKUP(J38,'COMPONENTES Y FACTORES DOFA'!$C$13:$D$98,2,FALSE)</f>
        <v>#N/A</v>
      </c>
      <c r="L38" s="196"/>
      <c r="M38" s="196"/>
      <c r="N38" s="196"/>
      <c r="O38" s="196"/>
      <c r="P38" s="196"/>
    </row>
    <row r="39" spans="1:16" ht="31.5" customHeight="1" x14ac:dyDescent="0.2">
      <c r="A39" s="310"/>
      <c r="B39" s="30" t="s">
        <v>116</v>
      </c>
      <c r="C39" s="184" t="e">
        <f>VLOOKUP(B39,'COMPONENTES Y FACTORES DOFA'!$C$13:$D$98,2,FALSE)</f>
        <v>#N/A</v>
      </c>
      <c r="D39" s="184"/>
      <c r="E39" s="184"/>
      <c r="F39" s="184"/>
      <c r="G39" s="184"/>
      <c r="H39" s="184"/>
      <c r="I39" s="25"/>
      <c r="J39" s="17" t="s">
        <v>146</v>
      </c>
      <c r="K39" s="196" t="e">
        <f>VLOOKUP(J39,'COMPONENTES Y FACTORES DOFA'!$C$13:$D$98,2,FALSE)</f>
        <v>#N/A</v>
      </c>
      <c r="L39" s="196"/>
      <c r="M39" s="196"/>
      <c r="N39" s="196"/>
      <c r="O39" s="196"/>
      <c r="P39" s="196"/>
    </row>
    <row r="40" spans="1:16" ht="31.5" customHeight="1" x14ac:dyDescent="0.2">
      <c r="A40" s="310"/>
      <c r="B40" s="30" t="s">
        <v>117</v>
      </c>
      <c r="C40" s="184" t="e">
        <f>VLOOKUP(B40,'COMPONENTES Y FACTORES DOFA'!$C$13:$D$98,2,FALSE)</f>
        <v>#N/A</v>
      </c>
      <c r="D40" s="184"/>
      <c r="E40" s="184"/>
      <c r="F40" s="184"/>
      <c r="G40" s="184"/>
      <c r="H40" s="184"/>
      <c r="I40" s="25"/>
      <c r="J40" s="17" t="s">
        <v>147</v>
      </c>
      <c r="K40" s="196" t="e">
        <f>VLOOKUP(J40,'COMPONENTES Y FACTORES DOFA'!$C$13:$D$98,2,FALSE)</f>
        <v>#N/A</v>
      </c>
      <c r="L40" s="196"/>
      <c r="M40" s="196"/>
      <c r="N40" s="196"/>
      <c r="O40" s="196"/>
      <c r="P40" s="196"/>
    </row>
    <row r="41" spans="1:16" ht="31.5" customHeight="1" x14ac:dyDescent="0.2">
      <c r="A41" s="310"/>
      <c r="B41" s="30" t="s">
        <v>118</v>
      </c>
      <c r="C41" s="184" t="e">
        <f>VLOOKUP(B41,'COMPONENTES Y FACTORES DOFA'!$C$13:$D$98,2,FALSE)</f>
        <v>#N/A</v>
      </c>
      <c r="D41" s="184"/>
      <c r="E41" s="184"/>
      <c r="F41" s="184"/>
      <c r="G41" s="184"/>
      <c r="H41" s="184"/>
      <c r="I41" s="25"/>
      <c r="J41" s="17" t="s">
        <v>148</v>
      </c>
      <c r="K41" s="196" t="e">
        <f>VLOOKUP(J41,'COMPONENTES Y FACTORES DOFA'!$C$13:$D$98,2,FALSE)</f>
        <v>#N/A</v>
      </c>
      <c r="L41" s="196"/>
      <c r="M41" s="196"/>
      <c r="N41" s="196"/>
      <c r="O41" s="196"/>
      <c r="P41" s="196"/>
    </row>
    <row r="42" spans="1:16" ht="31.5" customHeight="1" x14ac:dyDescent="0.2">
      <c r="A42" s="310"/>
      <c r="B42" s="30" t="s">
        <v>119</v>
      </c>
      <c r="C42" s="184" t="e">
        <f>VLOOKUP(B42,'COMPONENTES Y FACTORES DOFA'!$C$13:$D$98,2,FALSE)</f>
        <v>#N/A</v>
      </c>
      <c r="D42" s="184"/>
      <c r="E42" s="184"/>
      <c r="F42" s="184"/>
      <c r="G42" s="184"/>
      <c r="H42" s="184"/>
      <c r="I42" s="25"/>
      <c r="J42" s="17" t="s">
        <v>149</v>
      </c>
      <c r="K42" s="196" t="e">
        <f>VLOOKUP(J42,'COMPONENTES Y FACTORES DOFA'!$C$13:$D$98,2,FALSE)</f>
        <v>#N/A</v>
      </c>
      <c r="L42" s="196"/>
      <c r="M42" s="196"/>
      <c r="N42" s="196"/>
      <c r="O42" s="196"/>
      <c r="P42" s="196"/>
    </row>
    <row r="43" spans="1:16" ht="31.5" customHeight="1" x14ac:dyDescent="0.2">
      <c r="A43" s="310"/>
      <c r="B43" s="30" t="s">
        <v>163</v>
      </c>
      <c r="C43" s="184" t="e">
        <f>VLOOKUP(B43,'COMPONENTES Y FACTORES DOFA'!$C$13:$D$98,2,FALSE)</f>
        <v>#N/A</v>
      </c>
      <c r="D43" s="184"/>
      <c r="E43" s="184"/>
      <c r="F43" s="184"/>
      <c r="G43" s="184"/>
      <c r="H43" s="184"/>
      <c r="I43" s="25"/>
      <c r="J43" s="17" t="s">
        <v>170</v>
      </c>
      <c r="K43" s="196" t="e">
        <f>VLOOKUP(J43,'COMPONENTES Y FACTORES DOFA'!$C$13:$D$98,2,FALSE)</f>
        <v>#N/A</v>
      </c>
      <c r="L43" s="196"/>
      <c r="M43" s="196"/>
      <c r="N43" s="196"/>
      <c r="O43" s="196"/>
      <c r="P43" s="196"/>
    </row>
    <row r="44" spans="1:16" ht="31.5" customHeight="1" x14ac:dyDescent="0.2">
      <c r="A44" s="310"/>
      <c r="B44" s="30" t="s">
        <v>164</v>
      </c>
      <c r="C44" s="184" t="e">
        <f>VLOOKUP(B44,'COMPONENTES Y FACTORES DOFA'!$C$13:$D$98,2,FALSE)</f>
        <v>#N/A</v>
      </c>
      <c r="D44" s="184"/>
      <c r="E44" s="184"/>
      <c r="F44" s="184"/>
      <c r="G44" s="184"/>
      <c r="H44" s="184"/>
      <c r="I44" s="25"/>
      <c r="J44" s="17" t="s">
        <v>171</v>
      </c>
      <c r="K44" s="196" t="e">
        <f>VLOOKUP(J44,'COMPONENTES Y FACTORES DOFA'!$C$13:$D$98,2,FALSE)</f>
        <v>#N/A</v>
      </c>
      <c r="L44" s="196"/>
      <c r="M44" s="196"/>
      <c r="N44" s="196"/>
      <c r="O44" s="196"/>
      <c r="P44" s="196"/>
    </row>
    <row r="45" spans="1:16" ht="31.5" customHeight="1" x14ac:dyDescent="0.2">
      <c r="A45" s="310"/>
      <c r="B45" s="30" t="s">
        <v>165</v>
      </c>
      <c r="C45" s="184" t="e">
        <f>VLOOKUP(B45,'COMPONENTES Y FACTORES DOFA'!$C$13:$D$98,2,FALSE)</f>
        <v>#N/A</v>
      </c>
      <c r="D45" s="184"/>
      <c r="E45" s="184"/>
      <c r="F45" s="184"/>
      <c r="G45" s="184"/>
      <c r="H45" s="184"/>
      <c r="I45" s="25"/>
      <c r="J45" s="17" t="s">
        <v>172</v>
      </c>
      <c r="K45" s="196" t="e">
        <f>VLOOKUP(J45,'COMPONENTES Y FACTORES DOFA'!$C$13:$D$98,2,FALSE)</f>
        <v>#N/A</v>
      </c>
      <c r="L45" s="196"/>
      <c r="M45" s="196"/>
      <c r="N45" s="196"/>
      <c r="O45" s="196"/>
      <c r="P45" s="196"/>
    </row>
    <row r="46" spans="1:16" ht="31.5" customHeight="1" x14ac:dyDescent="0.2">
      <c r="A46" s="310"/>
      <c r="B46" s="30" t="s">
        <v>167</v>
      </c>
      <c r="C46" s="184" t="e">
        <f>VLOOKUP(B46,'COMPONENTES Y FACTORES DOFA'!$C$13:$D$98,2,FALSE)</f>
        <v>#N/A</v>
      </c>
      <c r="D46" s="184"/>
      <c r="E46" s="184"/>
      <c r="F46" s="184"/>
      <c r="G46" s="184"/>
      <c r="H46" s="184"/>
      <c r="I46" s="25"/>
      <c r="J46" s="17" t="s">
        <v>173</v>
      </c>
      <c r="K46" s="196" t="e">
        <f>VLOOKUP(J46,'COMPONENTES Y FACTORES DOFA'!$C$13:$D$98,2,FALSE)</f>
        <v>#N/A</v>
      </c>
      <c r="L46" s="196"/>
      <c r="M46" s="196"/>
      <c r="N46" s="196"/>
      <c r="O46" s="196"/>
      <c r="P46" s="196"/>
    </row>
    <row r="47" spans="1:16" ht="31.5" customHeight="1" x14ac:dyDescent="0.2">
      <c r="A47" s="310"/>
      <c r="B47" s="30" t="s">
        <v>168</v>
      </c>
      <c r="C47" s="184" t="e">
        <f>VLOOKUP(B47,'COMPONENTES Y FACTORES DOFA'!$C$13:$D$98,2,FALSE)</f>
        <v>#N/A</v>
      </c>
      <c r="D47" s="184"/>
      <c r="E47" s="184"/>
      <c r="F47" s="184"/>
      <c r="G47" s="184"/>
      <c r="H47" s="184"/>
      <c r="I47" s="25"/>
      <c r="J47" s="17" t="s">
        <v>174</v>
      </c>
      <c r="K47" s="196" t="e">
        <f>VLOOKUP(J47,'COMPONENTES Y FACTORES DOFA'!$C$13:$D$98,2,FALSE)</f>
        <v>#N/A</v>
      </c>
      <c r="L47" s="196"/>
      <c r="M47" s="196"/>
      <c r="N47" s="196"/>
      <c r="O47" s="196"/>
      <c r="P47" s="196"/>
    </row>
    <row r="48" spans="1:16" ht="31.5" customHeight="1" x14ac:dyDescent="0.2">
      <c r="A48" s="310"/>
      <c r="B48" s="30" t="s">
        <v>166</v>
      </c>
      <c r="C48" s="184" t="e">
        <f>VLOOKUP(B48,'COMPONENTES Y FACTORES DOFA'!$C$13:$D$98,2,FALSE)</f>
        <v>#N/A</v>
      </c>
      <c r="D48" s="184"/>
      <c r="E48" s="184"/>
      <c r="F48" s="184"/>
      <c r="G48" s="184"/>
      <c r="H48" s="184"/>
      <c r="I48" s="25"/>
      <c r="J48" s="17" t="s">
        <v>175</v>
      </c>
      <c r="K48" s="196" t="e">
        <f>VLOOKUP(J48,'COMPONENTES Y FACTORES DOFA'!$C$13:$D$98,2,FALSE)</f>
        <v>#N/A</v>
      </c>
      <c r="L48" s="196"/>
      <c r="M48" s="196"/>
      <c r="N48" s="196"/>
      <c r="O48" s="196"/>
      <c r="P48" s="196"/>
    </row>
    <row r="49" spans="1:16" ht="31.5" customHeight="1" x14ac:dyDescent="0.2">
      <c r="A49" s="310"/>
      <c r="B49" s="30" t="s">
        <v>169</v>
      </c>
      <c r="C49" s="184" t="e">
        <f>VLOOKUP(B49,'COMPONENTES Y FACTORES DOFA'!$C$13:$D$98,2,FALSE)</f>
        <v>#N/A</v>
      </c>
      <c r="D49" s="184"/>
      <c r="E49" s="184"/>
      <c r="F49" s="184"/>
      <c r="G49" s="184"/>
      <c r="H49" s="184"/>
      <c r="I49" s="25"/>
      <c r="J49" s="17" t="s">
        <v>176</v>
      </c>
      <c r="K49" s="196" t="e">
        <f>VLOOKUP(J49,'COMPONENTES Y FACTORES DOFA'!$C$13:$D$98,2,FALSE)</f>
        <v>#N/A</v>
      </c>
      <c r="L49" s="196"/>
      <c r="M49" s="196"/>
      <c r="N49" s="196"/>
      <c r="O49" s="196"/>
      <c r="P49" s="196"/>
    </row>
    <row r="50" spans="1:16" ht="31.5" customHeight="1" x14ac:dyDescent="0.2">
      <c r="A50" s="311"/>
      <c r="B50" s="30" t="s">
        <v>198</v>
      </c>
      <c r="C50" s="184" t="e">
        <f>VLOOKUP(B50,'COMPONENTES Y FACTORES DOFA'!$C$13:$D$98,2,FALSE)</f>
        <v>#N/A</v>
      </c>
      <c r="D50" s="184"/>
      <c r="E50" s="184"/>
      <c r="F50" s="184"/>
      <c r="G50" s="184"/>
      <c r="H50" s="184"/>
      <c r="I50" s="25"/>
      <c r="J50" s="17" t="s">
        <v>199</v>
      </c>
      <c r="K50" s="196" t="e">
        <f>VLOOKUP(J50,'COMPONENTES Y FACTORES DOFA'!$C$13:$D$98,2,FALSE)</f>
        <v>#N/A</v>
      </c>
      <c r="L50" s="196"/>
      <c r="M50" s="196"/>
      <c r="N50" s="196"/>
      <c r="O50" s="196"/>
      <c r="P50" s="196"/>
    </row>
    <row r="51" spans="1:16" ht="31.5" customHeight="1" x14ac:dyDescent="0.2">
      <c r="A51" s="315"/>
      <c r="B51" s="315"/>
      <c r="C51" s="315"/>
      <c r="D51" s="315"/>
      <c r="E51" s="315"/>
      <c r="F51" s="315"/>
      <c r="G51" s="315"/>
      <c r="H51" s="315"/>
      <c r="I51" s="315"/>
      <c r="J51" s="315"/>
      <c r="K51" s="315"/>
      <c r="L51" s="315"/>
      <c r="M51" s="315"/>
      <c r="N51" s="315"/>
      <c r="O51" s="315"/>
      <c r="P51" s="316"/>
    </row>
    <row r="52" spans="1:16" s="113" customFormat="1" ht="26.25" customHeight="1" x14ac:dyDescent="0.25">
      <c r="A52" s="309" t="s">
        <v>7</v>
      </c>
      <c r="B52" s="109"/>
      <c r="C52" s="313" t="s">
        <v>4</v>
      </c>
      <c r="D52" s="313"/>
      <c r="E52" s="313"/>
      <c r="F52" s="313"/>
      <c r="G52" s="313"/>
      <c r="H52" s="313"/>
      <c r="I52" s="111"/>
      <c r="J52" s="112"/>
      <c r="K52" s="313" t="s">
        <v>5</v>
      </c>
      <c r="L52" s="313"/>
      <c r="M52" s="313"/>
      <c r="N52" s="313"/>
      <c r="O52" s="313"/>
      <c r="P52" s="313"/>
    </row>
    <row r="53" spans="1:16" ht="30" customHeight="1" x14ac:dyDescent="0.2">
      <c r="A53" s="310"/>
      <c r="B53" s="17" t="s">
        <v>45</v>
      </c>
      <c r="C53" s="314" t="str">
        <f>VLOOKUP(B53,'COMPONENTES Y FACTORES DOFA'!$C$13:$D$98,2,FALSE)</f>
        <v xml:space="preserve">Construcción de paz </v>
      </c>
      <c r="D53" s="314"/>
      <c r="E53" s="314"/>
      <c r="F53" s="314"/>
      <c r="G53" s="314"/>
      <c r="H53" s="314"/>
      <c r="I53" s="25"/>
      <c r="J53" s="17" t="s">
        <v>46</v>
      </c>
      <c r="K53" s="213" t="str">
        <f>VLOOKUP(J53,'COMPONENTES Y FACTORES DOFA'!$C$13:$D$98,2,FALSE)</f>
        <v>Recursos del Presupuesto Nacional para las IES</v>
      </c>
      <c r="L53" s="213"/>
      <c r="M53" s="213"/>
      <c r="N53" s="213"/>
      <c r="O53" s="213"/>
      <c r="P53" s="213"/>
    </row>
    <row r="54" spans="1:16" ht="30" customHeight="1" x14ac:dyDescent="0.2">
      <c r="A54" s="310"/>
      <c r="B54" s="17" t="s">
        <v>48</v>
      </c>
      <c r="C54" s="213" t="str">
        <f>VLOOKUP(B54,'COMPONENTES Y FACTORES DOFA'!$C$13:$D$98,2,FALSE)</f>
        <v>Responsabilidad social</v>
      </c>
      <c r="D54" s="213"/>
      <c r="E54" s="213"/>
      <c r="F54" s="213"/>
      <c r="G54" s="213"/>
      <c r="H54" s="213"/>
      <c r="I54" s="25"/>
      <c r="J54" s="17" t="s">
        <v>47</v>
      </c>
      <c r="K54" s="213" t="str">
        <f>VLOOKUP(J54,'COMPONENTES Y FACTORES DOFA'!$C$13:$D$98,2,FALSE)</f>
        <v>Normativa Externa</v>
      </c>
      <c r="L54" s="213"/>
      <c r="M54" s="213"/>
      <c r="N54" s="213"/>
      <c r="O54" s="213"/>
      <c r="P54" s="213"/>
    </row>
    <row r="55" spans="1:16" ht="30" customHeight="1" x14ac:dyDescent="0.2">
      <c r="A55" s="310"/>
      <c r="B55" s="17" t="s">
        <v>64</v>
      </c>
      <c r="C55" s="213" t="str">
        <f>VLOOKUP(B55,'COMPONENTES Y FACTORES DOFA'!$C$13:$D$98,2,FALSE)</f>
        <v>Dinámicas globales</v>
      </c>
      <c r="D55" s="213"/>
      <c r="E55" s="213"/>
      <c r="F55" s="213"/>
      <c r="G55" s="213"/>
      <c r="H55" s="213"/>
      <c r="I55" s="25"/>
      <c r="J55" s="17" t="s">
        <v>49</v>
      </c>
      <c r="K55" s="196" t="e">
        <f>VLOOKUP(J55,'COMPONENTES Y FACTORES DOFA'!$C$13:$D$98,2,FALSE)</f>
        <v>#N/A</v>
      </c>
      <c r="L55" s="196"/>
      <c r="M55" s="196"/>
      <c r="N55" s="196"/>
      <c r="O55" s="196"/>
      <c r="P55" s="196"/>
    </row>
    <row r="56" spans="1:16" ht="30" customHeight="1" x14ac:dyDescent="0.2">
      <c r="A56" s="310"/>
      <c r="B56" s="17" t="s">
        <v>65</v>
      </c>
      <c r="C56" s="196" t="e">
        <f>VLOOKUP(B56,'COMPONENTES Y FACTORES DOFA'!$C$13:$D$98,2,FALSE)</f>
        <v>#N/A</v>
      </c>
      <c r="D56" s="196"/>
      <c r="E56" s="196"/>
      <c r="F56" s="196"/>
      <c r="G56" s="196"/>
      <c r="H56" s="196"/>
      <c r="I56" s="25"/>
      <c r="J56" s="17" t="s">
        <v>76</v>
      </c>
      <c r="K56" s="196" t="e">
        <f>VLOOKUP(J56,'COMPONENTES Y FACTORES DOFA'!$C$13:$D$98,2,FALSE)</f>
        <v>#N/A</v>
      </c>
      <c r="L56" s="196"/>
      <c r="M56" s="196"/>
      <c r="N56" s="196"/>
      <c r="O56" s="196"/>
      <c r="P56" s="196"/>
    </row>
    <row r="57" spans="1:16" ht="30" customHeight="1" x14ac:dyDescent="0.2">
      <c r="A57" s="310"/>
      <c r="B57" s="17" t="s">
        <v>66</v>
      </c>
      <c r="C57" s="196" t="e">
        <f>VLOOKUP(B57,'COMPONENTES Y FACTORES DOFA'!$C$13:$D$98,2,FALSE)</f>
        <v>#N/A</v>
      </c>
      <c r="D57" s="196"/>
      <c r="E57" s="196"/>
      <c r="F57" s="196"/>
      <c r="G57" s="196"/>
      <c r="H57" s="196"/>
      <c r="I57" s="25"/>
      <c r="J57" s="17" t="s">
        <v>77</v>
      </c>
      <c r="K57" s="312" t="e">
        <f>VLOOKUP(J57,'COMPONENTES Y FACTORES DOFA'!$C$13:$D$98,2,FALSE)</f>
        <v>#N/A</v>
      </c>
      <c r="L57" s="312"/>
      <c r="M57" s="312"/>
      <c r="N57" s="312"/>
      <c r="O57" s="312"/>
      <c r="P57" s="312"/>
    </row>
    <row r="58" spans="1:16" ht="30" customHeight="1" x14ac:dyDescent="0.2">
      <c r="A58" s="310"/>
      <c r="B58" s="17" t="s">
        <v>67</v>
      </c>
      <c r="C58" s="196" t="e">
        <f>VLOOKUP(B58,'COMPONENTES Y FACTORES DOFA'!$C$13:$D$98,2,FALSE)</f>
        <v>#N/A</v>
      </c>
      <c r="D58" s="196"/>
      <c r="E58" s="196"/>
      <c r="F58" s="196"/>
      <c r="G58" s="196"/>
      <c r="H58" s="196"/>
      <c r="I58" s="25"/>
      <c r="J58" s="17" t="s">
        <v>78</v>
      </c>
      <c r="K58" s="196" t="e">
        <f>VLOOKUP(J58,'COMPONENTES Y FACTORES DOFA'!$C$13:$D$98,2,FALSE)</f>
        <v>#N/A</v>
      </c>
      <c r="L58" s="196"/>
      <c r="M58" s="196"/>
      <c r="N58" s="196"/>
      <c r="O58" s="196"/>
      <c r="P58" s="196"/>
    </row>
    <row r="59" spans="1:16" ht="30" customHeight="1" x14ac:dyDescent="0.2">
      <c r="A59" s="310"/>
      <c r="B59" s="17" t="s">
        <v>68</v>
      </c>
      <c r="C59" s="196" t="e">
        <f>VLOOKUP(B59,'COMPONENTES Y FACTORES DOFA'!$C$13:$D$98,2,FALSE)</f>
        <v>#N/A</v>
      </c>
      <c r="D59" s="196"/>
      <c r="E59" s="196"/>
      <c r="F59" s="196"/>
      <c r="G59" s="196"/>
      <c r="H59" s="196"/>
      <c r="I59" s="25"/>
      <c r="J59" s="17" t="s">
        <v>79</v>
      </c>
      <c r="K59" s="196" t="e">
        <f>VLOOKUP(J59,'COMPONENTES Y FACTORES DOFA'!$C$13:$D$98,2,FALSE)</f>
        <v>#N/A</v>
      </c>
      <c r="L59" s="196"/>
      <c r="M59" s="196"/>
      <c r="N59" s="196"/>
      <c r="O59" s="196"/>
      <c r="P59" s="196"/>
    </row>
    <row r="60" spans="1:16" ht="30" customHeight="1" x14ac:dyDescent="0.2">
      <c r="A60" s="310"/>
      <c r="B60" s="17" t="s">
        <v>69</v>
      </c>
      <c r="C60" s="196" t="e">
        <f>VLOOKUP(B60,'COMPONENTES Y FACTORES DOFA'!$C$13:$D$98,2,FALSE)</f>
        <v>#N/A</v>
      </c>
      <c r="D60" s="196"/>
      <c r="E60" s="196"/>
      <c r="F60" s="196"/>
      <c r="G60" s="196"/>
      <c r="H60" s="196"/>
      <c r="I60" s="25"/>
      <c r="J60" s="17" t="s">
        <v>80</v>
      </c>
      <c r="K60" s="196" t="e">
        <f>VLOOKUP(J60,'COMPONENTES Y FACTORES DOFA'!$C$13:$D$98,2,FALSE)</f>
        <v>#N/A</v>
      </c>
      <c r="L60" s="196"/>
      <c r="M60" s="196"/>
      <c r="N60" s="196"/>
      <c r="O60" s="196"/>
      <c r="P60" s="196"/>
    </row>
    <row r="61" spans="1:16" ht="30" customHeight="1" x14ac:dyDescent="0.2">
      <c r="A61" s="310"/>
      <c r="B61" s="17" t="s">
        <v>70</v>
      </c>
      <c r="C61" s="196" t="e">
        <f>VLOOKUP(B61,'COMPONENTES Y FACTORES DOFA'!$C$13:$D$98,2,FALSE)</f>
        <v>#N/A</v>
      </c>
      <c r="D61" s="196"/>
      <c r="E61" s="196"/>
      <c r="F61" s="196"/>
      <c r="G61" s="196"/>
      <c r="H61" s="196"/>
      <c r="I61" s="25"/>
      <c r="J61" s="17" t="s">
        <v>81</v>
      </c>
      <c r="K61" s="196" t="e">
        <f>VLOOKUP(J61,'COMPONENTES Y FACTORES DOFA'!$C$13:$D$98,2,FALSE)</f>
        <v>#N/A</v>
      </c>
      <c r="L61" s="196"/>
      <c r="M61" s="196"/>
      <c r="N61" s="196"/>
      <c r="O61" s="196"/>
      <c r="P61" s="196"/>
    </row>
    <row r="62" spans="1:16" ht="30" customHeight="1" x14ac:dyDescent="0.2">
      <c r="A62" s="310"/>
      <c r="B62" s="17" t="s">
        <v>71</v>
      </c>
      <c r="C62" s="196" t="e">
        <f>VLOOKUP(B62,'COMPONENTES Y FACTORES DOFA'!$C$13:$D$98,2,FALSE)</f>
        <v>#N/A</v>
      </c>
      <c r="D62" s="196"/>
      <c r="E62" s="196"/>
      <c r="F62" s="196"/>
      <c r="G62" s="196"/>
      <c r="H62" s="196"/>
      <c r="I62" s="25"/>
      <c r="J62" s="17" t="s">
        <v>82</v>
      </c>
      <c r="K62" s="196" t="e">
        <f>VLOOKUP(J62,'COMPONENTES Y FACTORES DOFA'!$C$13:$D$98,2,FALSE)</f>
        <v>#N/A</v>
      </c>
      <c r="L62" s="196"/>
      <c r="M62" s="196"/>
      <c r="N62" s="196"/>
      <c r="O62" s="196"/>
      <c r="P62" s="196"/>
    </row>
    <row r="63" spans="1:16" ht="30" customHeight="1" x14ac:dyDescent="0.2">
      <c r="A63" s="310"/>
      <c r="B63" s="17" t="s">
        <v>72</v>
      </c>
      <c r="C63" s="196" t="e">
        <f>VLOOKUP(B63,'COMPONENTES Y FACTORES DOFA'!$C$13:$D$98,2,FALSE)</f>
        <v>#N/A</v>
      </c>
      <c r="D63" s="196"/>
      <c r="E63" s="196"/>
      <c r="F63" s="196"/>
      <c r="G63" s="196"/>
      <c r="H63" s="196"/>
      <c r="I63" s="25"/>
      <c r="J63" s="17" t="s">
        <v>83</v>
      </c>
      <c r="K63" s="196" t="e">
        <f>VLOOKUP(J63,'COMPONENTES Y FACTORES DOFA'!$C$13:$D$98,2,FALSE)</f>
        <v>#N/A</v>
      </c>
      <c r="L63" s="196"/>
      <c r="M63" s="196"/>
      <c r="N63" s="196"/>
      <c r="O63" s="196"/>
      <c r="P63" s="196"/>
    </row>
    <row r="64" spans="1:16" ht="30" customHeight="1" x14ac:dyDescent="0.2">
      <c r="A64" s="310"/>
      <c r="B64" s="17" t="s">
        <v>73</v>
      </c>
      <c r="C64" s="196" t="e">
        <f>VLOOKUP(B64,'COMPONENTES Y FACTORES DOFA'!$C$13:$D$98,2,FALSE)</f>
        <v>#N/A</v>
      </c>
      <c r="D64" s="196"/>
      <c r="E64" s="196"/>
      <c r="F64" s="196"/>
      <c r="G64" s="196"/>
      <c r="H64" s="196"/>
      <c r="I64" s="25"/>
      <c r="J64" s="17" t="s">
        <v>84</v>
      </c>
      <c r="K64" s="196" t="e">
        <f>VLOOKUP(J64,'COMPONENTES Y FACTORES DOFA'!$C$13:$D$98,2,FALSE)</f>
        <v>#N/A</v>
      </c>
      <c r="L64" s="196"/>
      <c r="M64" s="196"/>
      <c r="N64" s="196"/>
      <c r="O64" s="196"/>
      <c r="P64" s="196"/>
    </row>
    <row r="65" spans="1:16" ht="30" customHeight="1" x14ac:dyDescent="0.2">
      <c r="A65" s="310"/>
      <c r="B65" s="17" t="s">
        <v>74</v>
      </c>
      <c r="C65" s="196" t="e">
        <f>VLOOKUP(B65,'COMPONENTES Y FACTORES DOFA'!$C$13:$D$98,2,FALSE)</f>
        <v>#N/A</v>
      </c>
      <c r="D65" s="196"/>
      <c r="E65" s="196"/>
      <c r="F65" s="196"/>
      <c r="G65" s="196"/>
      <c r="H65" s="196"/>
      <c r="I65" s="25"/>
      <c r="J65" s="17" t="s">
        <v>85</v>
      </c>
      <c r="K65" s="196" t="e">
        <f>VLOOKUP(J65,'COMPONENTES Y FACTORES DOFA'!$C$13:$D$98,2,FALSE)</f>
        <v>#N/A</v>
      </c>
      <c r="L65" s="196"/>
      <c r="M65" s="196"/>
      <c r="N65" s="196"/>
      <c r="O65" s="196"/>
      <c r="P65" s="196"/>
    </row>
    <row r="66" spans="1:16" ht="30" customHeight="1" x14ac:dyDescent="0.2">
      <c r="A66" s="310"/>
      <c r="B66" s="17" t="s">
        <v>75</v>
      </c>
      <c r="C66" s="196" t="e">
        <f>VLOOKUP(B66,'COMPONENTES Y FACTORES DOFA'!$C$13:$D$98,2,FALSE)</f>
        <v>#N/A</v>
      </c>
      <c r="D66" s="196"/>
      <c r="E66" s="196"/>
      <c r="F66" s="196"/>
      <c r="G66" s="196"/>
      <c r="H66" s="196"/>
      <c r="I66" s="25"/>
      <c r="J66" s="17" t="s">
        <v>86</v>
      </c>
      <c r="K66" s="196" t="e">
        <f>VLOOKUP(J66,'COMPONENTES Y FACTORES DOFA'!$C$13:$D$98,2,FALSE)</f>
        <v>#N/A</v>
      </c>
      <c r="L66" s="196"/>
      <c r="M66" s="196"/>
      <c r="N66" s="196"/>
      <c r="O66" s="196"/>
      <c r="P66" s="196"/>
    </row>
    <row r="67" spans="1:16" ht="30" customHeight="1" x14ac:dyDescent="0.2">
      <c r="A67" s="310"/>
      <c r="B67" s="17" t="s">
        <v>150</v>
      </c>
      <c r="C67" s="196" t="e">
        <f>VLOOKUP(B67,'COMPONENTES Y FACTORES DOFA'!$C$13:$D$98,2,FALSE)</f>
        <v>#N/A</v>
      </c>
      <c r="D67" s="196"/>
      <c r="E67" s="196"/>
      <c r="F67" s="196"/>
      <c r="G67" s="196"/>
      <c r="H67" s="196"/>
      <c r="I67" s="25"/>
      <c r="J67" s="17" t="s">
        <v>151</v>
      </c>
      <c r="K67" s="196" t="e">
        <f>VLOOKUP(J67,'COMPONENTES Y FACTORES DOFA'!$C$13:$D$98,2,FALSE)</f>
        <v>#N/A</v>
      </c>
      <c r="L67" s="196"/>
      <c r="M67" s="196"/>
      <c r="N67" s="196"/>
      <c r="O67" s="196"/>
      <c r="P67" s="196"/>
    </row>
    <row r="68" spans="1:16" ht="30" customHeight="1" x14ac:dyDescent="0.2">
      <c r="A68" s="310"/>
      <c r="B68" s="17" t="s">
        <v>152</v>
      </c>
      <c r="C68" s="196" t="e">
        <f>VLOOKUP(B68,'COMPONENTES Y FACTORES DOFA'!$C$13:$D$98,2,FALSE)</f>
        <v>#N/A</v>
      </c>
      <c r="D68" s="196"/>
      <c r="E68" s="196"/>
      <c r="F68" s="196"/>
      <c r="G68" s="196"/>
      <c r="H68" s="196"/>
      <c r="I68" s="25"/>
      <c r="J68" s="17" t="s">
        <v>153</v>
      </c>
      <c r="K68" s="196" t="e">
        <f>VLOOKUP(J68,'COMPONENTES Y FACTORES DOFA'!$C$13:$D$98,2,FALSE)</f>
        <v>#N/A</v>
      </c>
      <c r="L68" s="196"/>
      <c r="M68" s="196"/>
      <c r="N68" s="196"/>
      <c r="O68" s="196"/>
      <c r="P68" s="196"/>
    </row>
    <row r="69" spans="1:16" ht="30" customHeight="1" x14ac:dyDescent="0.2">
      <c r="A69" s="310"/>
      <c r="B69" s="17" t="s">
        <v>154</v>
      </c>
      <c r="C69" s="196" t="e">
        <f>VLOOKUP(B69,'COMPONENTES Y FACTORES DOFA'!$C$13:$D$98,2,FALSE)</f>
        <v>#N/A</v>
      </c>
      <c r="D69" s="196"/>
      <c r="E69" s="196"/>
      <c r="F69" s="196"/>
      <c r="G69" s="196"/>
      <c r="H69" s="196"/>
      <c r="I69" s="25"/>
      <c r="J69" s="17" t="s">
        <v>155</v>
      </c>
      <c r="K69" s="196" t="e">
        <f>VLOOKUP(J69,'COMPONENTES Y FACTORES DOFA'!$C$13:$D$98,2,FALSE)</f>
        <v>#N/A</v>
      </c>
      <c r="L69" s="196"/>
      <c r="M69" s="196"/>
      <c r="N69" s="196"/>
      <c r="O69" s="196"/>
      <c r="P69" s="196"/>
    </row>
    <row r="70" spans="1:16" ht="30" customHeight="1" x14ac:dyDescent="0.2">
      <c r="A70" s="311"/>
      <c r="B70" s="17" t="s">
        <v>156</v>
      </c>
      <c r="C70" s="196" t="e">
        <f>VLOOKUP(B70,'COMPONENTES Y FACTORES DOFA'!$C$13:$D$98,2,FALSE)</f>
        <v>#N/A</v>
      </c>
      <c r="D70" s="196"/>
      <c r="E70" s="196"/>
      <c r="F70" s="196"/>
      <c r="G70" s="196"/>
      <c r="H70" s="196"/>
      <c r="I70" s="25"/>
      <c r="J70" s="17" t="s">
        <v>157</v>
      </c>
      <c r="K70" s="196" t="e">
        <f>VLOOKUP(J70,'COMPONENTES Y FACTORES DOFA'!$C$13:$D$98,2,FALSE)</f>
        <v>#N/A</v>
      </c>
      <c r="L70" s="196"/>
      <c r="M70" s="196"/>
      <c r="N70" s="196"/>
      <c r="O70" s="196"/>
      <c r="P70" s="196"/>
    </row>
    <row r="71" spans="1:16" ht="17.25" customHeight="1" x14ac:dyDescent="0.2">
      <c r="A71" s="110"/>
    </row>
    <row r="72" spans="1:16" s="42" customFormat="1" ht="14.25" customHeight="1" x14ac:dyDescent="0.2">
      <c r="A72" s="173" t="s">
        <v>231</v>
      </c>
      <c r="B72" s="173"/>
      <c r="C72" s="174" t="s">
        <v>237</v>
      </c>
      <c r="D72" s="174"/>
      <c r="E72" s="174"/>
      <c r="F72" s="173" t="s">
        <v>233</v>
      </c>
      <c r="G72" s="174" t="s">
        <v>232</v>
      </c>
      <c r="H72" s="174"/>
      <c r="I72" s="174"/>
      <c r="J72" s="174"/>
      <c r="K72" s="173" t="s">
        <v>234</v>
      </c>
      <c r="L72" s="173"/>
      <c r="M72" s="174" t="s">
        <v>375</v>
      </c>
      <c r="N72" s="174"/>
      <c r="O72" s="174"/>
      <c r="P72" s="174"/>
    </row>
    <row r="73" spans="1:16" s="37" customFormat="1" ht="14.25" customHeight="1" x14ac:dyDescent="0.2">
      <c r="A73" s="173"/>
      <c r="B73" s="173"/>
      <c r="C73" s="174"/>
      <c r="D73" s="174"/>
      <c r="E73" s="174"/>
      <c r="F73" s="173"/>
      <c r="G73" s="174"/>
      <c r="H73" s="174"/>
      <c r="I73" s="174"/>
      <c r="J73" s="174"/>
      <c r="K73" s="173" t="s">
        <v>236</v>
      </c>
      <c r="L73" s="173"/>
      <c r="M73" s="175" t="s">
        <v>238</v>
      </c>
      <c r="N73" s="175"/>
      <c r="O73" s="175"/>
      <c r="P73" s="175"/>
    </row>
    <row r="74" spans="1:16" s="37" customFormat="1" x14ac:dyDescent="0.2">
      <c r="A74" s="38"/>
      <c r="B74" s="27"/>
      <c r="D74" s="39"/>
      <c r="E74" s="27"/>
      <c r="F74" s="27"/>
      <c r="G74" s="67"/>
      <c r="H74" s="27"/>
      <c r="I74" s="40"/>
      <c r="J74" s="40"/>
      <c r="K74" s="40"/>
    </row>
    <row r="75" spans="1:16" x14ac:dyDescent="0.2"/>
    <row r="76" spans="1:16" x14ac:dyDescent="0.2"/>
    <row r="77" spans="1:16" x14ac:dyDescent="0.2"/>
    <row r="78" spans="1:16" x14ac:dyDescent="0.2"/>
    <row r="79" spans="1:16" x14ac:dyDescent="0.2"/>
    <row r="80" spans="1:16"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sheetData>
  <mergeCells count="136">
    <mergeCell ref="K60:P60"/>
    <mergeCell ref="K64:P64"/>
    <mergeCell ref="K61:P61"/>
    <mergeCell ref="K24:P24"/>
    <mergeCell ref="K25:P25"/>
    <mergeCell ref="K26:P26"/>
    <mergeCell ref="K27:P27"/>
    <mergeCell ref="K28:P28"/>
    <mergeCell ref="C38:H38"/>
    <mergeCell ref="C39:H39"/>
    <mergeCell ref="C40:H40"/>
    <mergeCell ref="C41:H41"/>
    <mergeCell ref="C42:H42"/>
    <mergeCell ref="C33:H33"/>
    <mergeCell ref="C34:H34"/>
    <mergeCell ref="C35:H35"/>
    <mergeCell ref="C36:H36"/>
    <mergeCell ref="C37:H37"/>
    <mergeCell ref="K37:P37"/>
    <mergeCell ref="K38:P38"/>
    <mergeCell ref="K39:P39"/>
    <mergeCell ref="K40:P40"/>
    <mergeCell ref="K41:P41"/>
    <mergeCell ref="K42:P42"/>
    <mergeCell ref="C61:H61"/>
    <mergeCell ref="C66:H66"/>
    <mergeCell ref="C62:H62"/>
    <mergeCell ref="C63:H63"/>
    <mergeCell ref="K67:P67"/>
    <mergeCell ref="C67:H67"/>
    <mergeCell ref="D8:G8"/>
    <mergeCell ref="C27:H27"/>
    <mergeCell ref="C28:H28"/>
    <mergeCell ref="C29:H29"/>
    <mergeCell ref="C30:H30"/>
    <mergeCell ref="C31:H31"/>
    <mergeCell ref="C32:H32"/>
    <mergeCell ref="A11:P11"/>
    <mergeCell ref="C22:H22"/>
    <mergeCell ref="C16:H16"/>
    <mergeCell ref="K16:P16"/>
    <mergeCell ref="K17:P17"/>
    <mergeCell ref="C20:H20"/>
    <mergeCell ref="C19:H19"/>
    <mergeCell ref="C18:H18"/>
    <mergeCell ref="C23:H23"/>
    <mergeCell ref="K65:P65"/>
    <mergeCell ref="K59:P59"/>
    <mergeCell ref="K68:P68"/>
    <mergeCell ref="C68:H68"/>
    <mergeCell ref="C69:H69"/>
    <mergeCell ref="K69:P69"/>
    <mergeCell ref="C70:H70"/>
    <mergeCell ref="K70:P70"/>
    <mergeCell ref="K36:P36"/>
    <mergeCell ref="K53:P53"/>
    <mergeCell ref="N1:P3"/>
    <mergeCell ref="N4:P5"/>
    <mergeCell ref="E1:M5"/>
    <mergeCell ref="D7:G7"/>
    <mergeCell ref="A7:C7"/>
    <mergeCell ref="C65:H65"/>
    <mergeCell ref="C55:H55"/>
    <mergeCell ref="C56:H56"/>
    <mergeCell ref="C57:H57"/>
    <mergeCell ref="C58:H58"/>
    <mergeCell ref="C64:H64"/>
    <mergeCell ref="K62:P62"/>
    <mergeCell ref="C17:H17"/>
    <mergeCell ref="K63:P63"/>
    <mergeCell ref="C60:H60"/>
    <mergeCell ref="C59:H59"/>
    <mergeCell ref="K13:P13"/>
    <mergeCell ref="K14:P14"/>
    <mergeCell ref="K20:P20"/>
    <mergeCell ref="K15:P15"/>
    <mergeCell ref="C15:H15"/>
    <mergeCell ref="K43:P43"/>
    <mergeCell ref="K44:P44"/>
    <mergeCell ref="K45:P45"/>
    <mergeCell ref="K46:P46"/>
    <mergeCell ref="C43:H43"/>
    <mergeCell ref="C44:H44"/>
    <mergeCell ref="C45:H45"/>
    <mergeCell ref="C46:H46"/>
    <mergeCell ref="K29:P29"/>
    <mergeCell ref="K30:P30"/>
    <mergeCell ref="K18:P18"/>
    <mergeCell ref="K19:P19"/>
    <mergeCell ref="K54:P54"/>
    <mergeCell ref="K52:P52"/>
    <mergeCell ref="C52:H52"/>
    <mergeCell ref="C53:H53"/>
    <mergeCell ref="K31:P31"/>
    <mergeCell ref="C24:H24"/>
    <mergeCell ref="C25:H25"/>
    <mergeCell ref="C26:H26"/>
    <mergeCell ref="C21:H21"/>
    <mergeCell ref="K47:P47"/>
    <mergeCell ref="K48:P48"/>
    <mergeCell ref="K50:P50"/>
    <mergeCell ref="C47:H47"/>
    <mergeCell ref="C48:H48"/>
    <mergeCell ref="C50:H50"/>
    <mergeCell ref="K23:P23"/>
    <mergeCell ref="A51:P51"/>
    <mergeCell ref="K32:P32"/>
    <mergeCell ref="K33:P33"/>
    <mergeCell ref="K34:P34"/>
    <mergeCell ref="K35:P35"/>
    <mergeCell ref="C49:H49"/>
    <mergeCell ref="K49:P49"/>
    <mergeCell ref="M72:P72"/>
    <mergeCell ref="M73:P73"/>
    <mergeCell ref="J7:L7"/>
    <mergeCell ref="M7:P7"/>
    <mergeCell ref="A8:C8"/>
    <mergeCell ref="A1:C4"/>
    <mergeCell ref="F72:F73"/>
    <mergeCell ref="A13:A50"/>
    <mergeCell ref="A52:A70"/>
    <mergeCell ref="A72:B73"/>
    <mergeCell ref="C72:E73"/>
    <mergeCell ref="G72:J73"/>
    <mergeCell ref="K72:L72"/>
    <mergeCell ref="K73:L73"/>
    <mergeCell ref="K66:P66"/>
    <mergeCell ref="K55:P55"/>
    <mergeCell ref="K56:P56"/>
    <mergeCell ref="K58:P58"/>
    <mergeCell ref="K57:P57"/>
    <mergeCell ref="C54:H54"/>
    <mergeCell ref="C13:H13"/>
    <mergeCell ref="C14:H14"/>
    <mergeCell ref="K21:P21"/>
    <mergeCell ref="K22:P22"/>
  </mergeCells>
  <printOptions horizontalCentered="1"/>
  <pageMargins left="0.31496062992125984" right="0.31496062992125984" top="0.74803149606299213" bottom="0.74803149606299213" header="0.31496062992125984" footer="0.31496062992125984"/>
  <pageSetup scale="50" orientation="portrait" r:id="rId1"/>
  <rowBreaks count="1" manualBreakCount="1">
    <brk id="50"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T37"/>
  <sheetViews>
    <sheetView topLeftCell="L1" zoomScaleNormal="100" zoomScaleSheetLayoutView="80" zoomScalePageLayoutView="120" workbookViewId="0">
      <selection activeCell="O36" sqref="O36:S36"/>
    </sheetView>
  </sheetViews>
  <sheetFormatPr baseColWidth="10" defaultColWidth="0" defaultRowHeight="0" customHeight="1" zeroHeight="1" x14ac:dyDescent="0.2"/>
  <cols>
    <col min="1" max="1" width="2.42578125" style="2" customWidth="1"/>
    <col min="2" max="2" width="6.140625" style="2" customWidth="1"/>
    <col min="3" max="4" width="3.140625" style="2" customWidth="1"/>
    <col min="5" max="5" width="21.42578125" style="2" customWidth="1"/>
    <col min="6" max="6" width="13" style="2" customWidth="1"/>
    <col min="7" max="7" width="14" style="2" customWidth="1"/>
    <col min="8" max="8" width="15" style="2" customWidth="1"/>
    <col min="9" max="9" width="14.7109375" style="2" customWidth="1"/>
    <col min="10" max="10" width="15.5703125" style="2" customWidth="1"/>
    <col min="11" max="11" width="71.140625" style="2" customWidth="1"/>
    <col min="12" max="12" width="12.7109375" style="2" customWidth="1"/>
    <col min="13" max="13" width="21.42578125" style="2" customWidth="1"/>
    <col min="14" max="18" width="11.42578125" style="2" customWidth="1"/>
    <col min="19" max="19" width="51.140625" style="2" customWidth="1"/>
    <col min="20" max="20" width="1.28515625" style="2" customWidth="1"/>
    <col min="21" max="16384" width="11.42578125" style="2" hidden="1"/>
  </cols>
  <sheetData>
    <row r="1" spans="1:19" s="1" customFormat="1" ht="15" customHeight="1" x14ac:dyDescent="0.2">
      <c r="A1" s="308" t="s">
        <v>8</v>
      </c>
      <c r="B1" s="308"/>
      <c r="C1" s="308"/>
      <c r="D1" s="308"/>
      <c r="E1" s="308"/>
      <c r="F1" s="308"/>
      <c r="G1" s="226" t="s">
        <v>96</v>
      </c>
      <c r="H1" s="345"/>
      <c r="I1" s="345"/>
      <c r="J1" s="345"/>
      <c r="K1" s="345"/>
      <c r="L1" s="345"/>
      <c r="M1" s="345"/>
      <c r="N1" s="345"/>
      <c r="O1" s="345"/>
      <c r="P1" s="345"/>
      <c r="Q1" s="226" t="s">
        <v>244</v>
      </c>
      <c r="R1" s="226"/>
      <c r="S1" s="226"/>
    </row>
    <row r="2" spans="1:19" s="1" customFormat="1" ht="15" customHeight="1" x14ac:dyDescent="0.2">
      <c r="A2" s="308"/>
      <c r="B2" s="308"/>
      <c r="C2" s="308"/>
      <c r="D2" s="308"/>
      <c r="E2" s="308"/>
      <c r="F2" s="308"/>
      <c r="G2" s="345"/>
      <c r="H2" s="345"/>
      <c r="I2" s="345"/>
      <c r="J2" s="345"/>
      <c r="K2" s="345"/>
      <c r="L2" s="345"/>
      <c r="M2" s="345"/>
      <c r="N2" s="345"/>
      <c r="O2" s="345"/>
      <c r="P2" s="345"/>
      <c r="Q2" s="226"/>
      <c r="R2" s="226"/>
      <c r="S2" s="226"/>
    </row>
    <row r="3" spans="1:19" s="1" customFormat="1" ht="15" customHeight="1" x14ac:dyDescent="0.2">
      <c r="A3" s="308"/>
      <c r="B3" s="308"/>
      <c r="C3" s="308"/>
      <c r="D3" s="308"/>
      <c r="E3" s="308"/>
      <c r="F3" s="308"/>
      <c r="G3" s="345"/>
      <c r="H3" s="345"/>
      <c r="I3" s="345"/>
      <c r="J3" s="345"/>
      <c r="K3" s="345"/>
      <c r="L3" s="345"/>
      <c r="M3" s="345"/>
      <c r="N3" s="345"/>
      <c r="O3" s="345"/>
      <c r="P3" s="345"/>
      <c r="Q3" s="226"/>
      <c r="R3" s="226"/>
      <c r="S3" s="226"/>
    </row>
    <row r="4" spans="1:19" s="1" customFormat="1" ht="15" customHeight="1" x14ac:dyDescent="0.2">
      <c r="A4" s="308"/>
      <c r="B4" s="308"/>
      <c r="C4" s="308"/>
      <c r="D4" s="308"/>
      <c r="E4" s="308"/>
      <c r="F4" s="308"/>
      <c r="G4" s="345"/>
      <c r="H4" s="345"/>
      <c r="I4" s="345"/>
      <c r="J4" s="345"/>
      <c r="K4" s="345"/>
      <c r="L4" s="345"/>
      <c r="M4" s="345"/>
      <c r="N4" s="345"/>
      <c r="O4" s="345"/>
      <c r="P4" s="345"/>
      <c r="Q4" s="226" t="s">
        <v>229</v>
      </c>
      <c r="R4" s="226"/>
      <c r="S4" s="226"/>
    </row>
    <row r="5" spans="1:19" s="1" customFormat="1" ht="15.95" customHeight="1" x14ac:dyDescent="0.2">
      <c r="A5" s="308"/>
      <c r="B5" s="308"/>
      <c r="C5" s="308"/>
      <c r="D5" s="308"/>
      <c r="E5" s="308"/>
      <c r="F5" s="308"/>
      <c r="G5" s="345"/>
      <c r="H5" s="345"/>
      <c r="I5" s="345"/>
      <c r="J5" s="345"/>
      <c r="K5" s="345"/>
      <c r="L5" s="345"/>
      <c r="M5" s="345"/>
      <c r="N5" s="345"/>
      <c r="O5" s="345"/>
      <c r="P5" s="345"/>
      <c r="Q5" s="226"/>
      <c r="R5" s="226"/>
      <c r="S5" s="226"/>
    </row>
    <row r="6" spans="1:19" ht="14.25" x14ac:dyDescent="0.2"/>
    <row r="7" spans="1:19" s="37" customFormat="1" ht="21.75" customHeight="1" x14ac:dyDescent="0.2">
      <c r="B7" s="319" t="s">
        <v>17</v>
      </c>
      <c r="C7" s="320"/>
      <c r="D7" s="320"/>
      <c r="E7" s="321"/>
      <c r="F7" s="181" t="s">
        <v>135</v>
      </c>
      <c r="G7" s="181"/>
      <c r="H7" s="181"/>
      <c r="I7" s="181"/>
      <c r="J7" s="181"/>
      <c r="K7" s="19"/>
      <c r="L7" s="22"/>
      <c r="M7" s="252" t="s">
        <v>0</v>
      </c>
      <c r="N7" s="252"/>
      <c r="O7" s="252"/>
      <c r="P7" s="307" t="s">
        <v>355</v>
      </c>
      <c r="Q7" s="307"/>
      <c r="R7" s="307"/>
      <c r="S7" s="307"/>
    </row>
    <row r="8" spans="1:19" s="37" customFormat="1" ht="21.75" customHeight="1" x14ac:dyDescent="0.2">
      <c r="B8" s="319" t="s">
        <v>1</v>
      </c>
      <c r="C8" s="320"/>
      <c r="D8" s="320"/>
      <c r="E8" s="321"/>
      <c r="F8" s="317" t="s">
        <v>241</v>
      </c>
      <c r="G8" s="317"/>
      <c r="H8" s="317"/>
      <c r="I8" s="317"/>
      <c r="J8" s="317"/>
      <c r="K8" s="60"/>
    </row>
    <row r="9" spans="1:19" ht="14.25" customHeight="1" x14ac:dyDescent="0.25">
      <c r="A9" s="354"/>
      <c r="B9" s="354"/>
      <c r="C9" s="354"/>
      <c r="D9" s="354"/>
      <c r="E9" s="354"/>
      <c r="F9" s="354"/>
      <c r="G9" s="354"/>
      <c r="H9" s="354"/>
      <c r="I9" s="354"/>
      <c r="J9" s="354"/>
      <c r="K9" s="354"/>
      <c r="L9" s="354"/>
      <c r="M9" s="354"/>
      <c r="N9" s="354"/>
      <c r="O9" s="354"/>
      <c r="P9" s="354"/>
      <c r="Q9" s="354"/>
      <c r="R9" s="354"/>
      <c r="S9" s="354"/>
    </row>
    <row r="10" spans="1:19" ht="14.25" x14ac:dyDescent="0.2">
      <c r="A10" s="6"/>
      <c r="B10" s="6"/>
      <c r="C10" s="6"/>
      <c r="D10" s="6"/>
      <c r="E10" s="6"/>
      <c r="F10" s="6"/>
      <c r="G10" s="6"/>
      <c r="H10" s="6"/>
      <c r="I10" s="7"/>
      <c r="J10" s="1"/>
    </row>
    <row r="11" spans="1:19" ht="12.75" customHeight="1" x14ac:dyDescent="0.2"/>
    <row r="12" spans="1:19" s="342" customFormat="1" ht="20.25" customHeight="1" x14ac:dyDescent="0.2"/>
    <row r="13" spans="1:19" ht="34.5" customHeight="1" x14ac:dyDescent="0.25">
      <c r="A13" s="346"/>
      <c r="B13" s="346"/>
      <c r="C13" s="346"/>
      <c r="E13" s="229" t="s">
        <v>2</v>
      </c>
      <c r="F13" s="230"/>
      <c r="G13" s="230"/>
      <c r="H13" s="230"/>
      <c r="I13" s="230"/>
      <c r="J13" s="230"/>
      <c r="K13" s="231"/>
      <c r="L13" s="11"/>
      <c r="M13" s="229" t="s">
        <v>3</v>
      </c>
      <c r="N13" s="230"/>
      <c r="O13" s="230"/>
      <c r="P13" s="230"/>
      <c r="Q13" s="230"/>
      <c r="R13" s="230"/>
      <c r="S13" s="231"/>
    </row>
    <row r="14" spans="1:19" s="353" customFormat="1" ht="15" customHeight="1" x14ac:dyDescent="0.2"/>
    <row r="15" spans="1:19" ht="27" customHeight="1" x14ac:dyDescent="0.2">
      <c r="A15" s="346"/>
      <c r="B15" s="346"/>
      <c r="C15" s="346"/>
      <c r="D15" s="346"/>
      <c r="E15" s="347" t="s">
        <v>189</v>
      </c>
      <c r="F15" s="348"/>
      <c r="G15" s="348"/>
      <c r="H15" s="348"/>
      <c r="I15" s="348"/>
      <c r="J15" s="348"/>
      <c r="K15" s="348"/>
      <c r="L15" s="348"/>
      <c r="M15" s="348"/>
      <c r="N15" s="348"/>
      <c r="O15" s="348"/>
      <c r="P15" s="348"/>
      <c r="Q15" s="348"/>
      <c r="R15" s="348"/>
      <c r="S15" s="349"/>
    </row>
    <row r="16" spans="1:19" ht="27" customHeight="1" x14ac:dyDescent="0.2">
      <c r="A16" s="346"/>
      <c r="B16" s="346"/>
      <c r="C16" s="346"/>
      <c r="D16" s="346"/>
      <c r="E16" s="350"/>
      <c r="F16" s="351"/>
      <c r="G16" s="351"/>
      <c r="H16" s="351"/>
      <c r="I16" s="351"/>
      <c r="J16" s="351"/>
      <c r="K16" s="351"/>
      <c r="L16" s="351"/>
      <c r="M16" s="351"/>
      <c r="N16" s="351"/>
      <c r="O16" s="351"/>
      <c r="P16" s="351"/>
      <c r="Q16" s="351"/>
      <c r="R16" s="351"/>
      <c r="S16" s="352"/>
    </row>
    <row r="17" spans="1:20" ht="27" customHeight="1" x14ac:dyDescent="0.2">
      <c r="A17" s="116"/>
      <c r="B17" s="116"/>
      <c r="C17" s="116"/>
      <c r="D17" s="116"/>
      <c r="E17" s="117"/>
      <c r="F17" s="118"/>
      <c r="G17" s="118"/>
      <c r="H17" s="118"/>
      <c r="I17" s="118"/>
      <c r="J17" s="118"/>
      <c r="K17" s="118"/>
      <c r="L17" s="117"/>
      <c r="M17" s="117"/>
      <c r="N17" s="118"/>
      <c r="O17" s="118"/>
      <c r="P17" s="118"/>
      <c r="Q17" s="118"/>
      <c r="R17" s="118"/>
      <c r="S17" s="119"/>
    </row>
    <row r="18" spans="1:20" ht="34.5" customHeight="1" x14ac:dyDescent="0.25">
      <c r="C18" s="10"/>
      <c r="D18" s="10"/>
      <c r="E18" s="9"/>
      <c r="F18" s="332" t="s">
        <v>11</v>
      </c>
      <c r="G18" s="333"/>
      <c r="H18" s="333"/>
      <c r="I18" s="333"/>
      <c r="J18" s="333"/>
      <c r="K18" s="334"/>
      <c r="L18" s="8"/>
      <c r="M18" s="8"/>
      <c r="N18" s="332" t="s">
        <v>10</v>
      </c>
      <c r="O18" s="333"/>
      <c r="P18" s="333"/>
      <c r="Q18" s="333"/>
      <c r="R18" s="333"/>
      <c r="S18" s="334"/>
    </row>
    <row r="19" spans="1:20" ht="252" customHeight="1" x14ac:dyDescent="0.2">
      <c r="A19" s="340"/>
      <c r="B19" s="338" t="s">
        <v>4</v>
      </c>
      <c r="C19" s="331"/>
      <c r="D19" s="316"/>
      <c r="E19" s="164" t="s">
        <v>329</v>
      </c>
      <c r="F19" s="322" t="s">
        <v>359</v>
      </c>
      <c r="G19" s="323"/>
      <c r="H19" s="323"/>
      <c r="I19" s="323"/>
      <c r="J19" s="323"/>
      <c r="K19" s="324"/>
      <c r="L19" s="97"/>
      <c r="M19" s="165" t="s">
        <v>332</v>
      </c>
      <c r="N19" s="328" t="s">
        <v>361</v>
      </c>
      <c r="O19" s="329"/>
      <c r="P19" s="329"/>
      <c r="Q19" s="329"/>
      <c r="R19" s="329"/>
      <c r="S19" s="330"/>
    </row>
    <row r="20" spans="1:20" ht="274.5" customHeight="1" x14ac:dyDescent="0.2">
      <c r="A20" s="340"/>
      <c r="B20" s="339"/>
      <c r="C20" s="331"/>
      <c r="D20" s="316"/>
      <c r="E20" s="164" t="s">
        <v>330</v>
      </c>
      <c r="F20" s="322" t="s">
        <v>356</v>
      </c>
      <c r="G20" s="323"/>
      <c r="H20" s="323"/>
      <c r="I20" s="323"/>
      <c r="J20" s="323"/>
      <c r="K20" s="324"/>
      <c r="L20" s="97"/>
      <c r="M20" s="165" t="s">
        <v>333</v>
      </c>
      <c r="N20" s="328" t="s">
        <v>362</v>
      </c>
      <c r="O20" s="329"/>
      <c r="P20" s="329"/>
      <c r="Q20" s="329"/>
      <c r="R20" s="329"/>
      <c r="S20" s="330"/>
    </row>
    <row r="21" spans="1:20" ht="156" customHeight="1" x14ac:dyDescent="0.2">
      <c r="A21" s="340"/>
      <c r="B21" s="339"/>
      <c r="C21" s="331"/>
      <c r="D21" s="316"/>
      <c r="E21" s="164" t="s">
        <v>331</v>
      </c>
      <c r="F21" s="322" t="s">
        <v>357</v>
      </c>
      <c r="G21" s="323"/>
      <c r="H21" s="323"/>
      <c r="I21" s="323"/>
      <c r="J21" s="323"/>
      <c r="K21" s="324"/>
      <c r="L21" s="97"/>
      <c r="M21" s="164" t="s">
        <v>334</v>
      </c>
      <c r="N21" s="322" t="s">
        <v>363</v>
      </c>
      <c r="O21" s="323"/>
      <c r="P21" s="323"/>
      <c r="Q21" s="323"/>
      <c r="R21" s="323"/>
      <c r="S21" s="324"/>
    </row>
    <row r="22" spans="1:20" ht="149.25" customHeight="1" x14ac:dyDescent="0.2">
      <c r="A22" s="340"/>
      <c r="B22" s="339"/>
      <c r="C22" s="331"/>
      <c r="D22" s="316"/>
      <c r="E22" s="164" t="s">
        <v>354</v>
      </c>
      <c r="F22" s="328" t="s">
        <v>358</v>
      </c>
      <c r="G22" s="329"/>
      <c r="H22" s="329"/>
      <c r="I22" s="329"/>
      <c r="J22" s="329"/>
      <c r="K22" s="330"/>
      <c r="L22" s="97"/>
      <c r="M22" s="164" t="s">
        <v>335</v>
      </c>
      <c r="N22" s="322" t="s">
        <v>364</v>
      </c>
      <c r="O22" s="323"/>
      <c r="P22" s="323"/>
      <c r="Q22" s="323"/>
      <c r="R22" s="323"/>
      <c r="S22" s="324"/>
    </row>
    <row r="23" spans="1:20" ht="101.25" customHeight="1" x14ac:dyDescent="0.2">
      <c r="A23" s="340"/>
      <c r="B23" s="339"/>
      <c r="C23" s="331"/>
      <c r="D23" s="316"/>
      <c r="E23" s="164" t="s">
        <v>352</v>
      </c>
      <c r="F23" s="328" t="s">
        <v>374</v>
      </c>
      <c r="G23" s="329"/>
      <c r="H23" s="329"/>
      <c r="I23" s="329"/>
      <c r="J23" s="329"/>
      <c r="K23" s="330"/>
      <c r="L23" s="160"/>
      <c r="M23" s="164" t="s">
        <v>336</v>
      </c>
      <c r="N23" s="335" t="s">
        <v>365</v>
      </c>
      <c r="O23" s="336"/>
      <c r="P23" s="336"/>
      <c r="Q23" s="336"/>
      <c r="R23" s="336"/>
      <c r="S23" s="337"/>
    </row>
    <row r="24" spans="1:20" ht="387.75" customHeight="1" x14ac:dyDescent="0.2">
      <c r="A24" s="340"/>
      <c r="B24" s="339"/>
      <c r="C24" s="331"/>
      <c r="D24" s="316"/>
      <c r="E24" s="164" t="s">
        <v>353</v>
      </c>
      <c r="F24" s="328" t="s">
        <v>360</v>
      </c>
      <c r="G24" s="329"/>
      <c r="H24" s="329"/>
      <c r="I24" s="329"/>
      <c r="J24" s="329"/>
      <c r="K24" s="330"/>
      <c r="L24" s="97"/>
      <c r="M24" s="164" t="s">
        <v>337</v>
      </c>
      <c r="N24" s="322" t="s">
        <v>369</v>
      </c>
      <c r="O24" s="323"/>
      <c r="P24" s="323"/>
      <c r="Q24" s="323"/>
      <c r="R24" s="323"/>
      <c r="S24" s="324"/>
    </row>
    <row r="25" spans="1:20" s="51" customFormat="1" ht="110.25" customHeight="1" x14ac:dyDescent="0.25">
      <c r="A25" s="340"/>
      <c r="B25" s="339"/>
      <c r="C25" s="331"/>
      <c r="D25" s="316"/>
      <c r="E25" s="114"/>
      <c r="F25" s="328"/>
      <c r="G25" s="329"/>
      <c r="H25" s="329"/>
      <c r="I25" s="329"/>
      <c r="J25" s="329"/>
      <c r="K25" s="330"/>
      <c r="L25" s="97"/>
      <c r="M25" s="164" t="s">
        <v>338</v>
      </c>
      <c r="N25" s="322" t="s">
        <v>366</v>
      </c>
      <c r="O25" s="323"/>
      <c r="P25" s="323"/>
      <c r="Q25" s="323"/>
      <c r="R25" s="323"/>
      <c r="S25" s="324"/>
      <c r="T25" s="52"/>
    </row>
    <row r="26" spans="1:20" ht="36" customHeight="1" x14ac:dyDescent="0.2">
      <c r="A26" s="10"/>
      <c r="B26" s="10"/>
      <c r="C26" s="10"/>
      <c r="D26" s="10"/>
      <c r="E26" s="331"/>
      <c r="F26" s="331"/>
      <c r="G26" s="331"/>
      <c r="H26" s="331"/>
      <c r="I26" s="331"/>
      <c r="J26" s="331"/>
      <c r="K26" s="331"/>
      <c r="L26" s="331"/>
      <c r="M26" s="331"/>
      <c r="N26" s="331"/>
      <c r="O26" s="331"/>
      <c r="P26" s="331"/>
      <c r="Q26" s="331"/>
      <c r="R26" s="331"/>
      <c r="S26" s="331"/>
    </row>
    <row r="27" spans="1:20" ht="35.25" customHeight="1" x14ac:dyDescent="0.25">
      <c r="A27" s="10"/>
      <c r="B27" s="10"/>
      <c r="C27" s="10"/>
      <c r="D27" s="10"/>
      <c r="E27" s="9"/>
      <c r="F27" s="332" t="s">
        <v>186</v>
      </c>
      <c r="G27" s="333"/>
      <c r="H27" s="333"/>
      <c r="I27" s="333"/>
      <c r="J27" s="333"/>
      <c r="K27" s="334"/>
      <c r="L27" s="8"/>
      <c r="M27" s="8"/>
      <c r="N27" s="332" t="s">
        <v>187</v>
      </c>
      <c r="O27" s="333"/>
      <c r="P27" s="333"/>
      <c r="Q27" s="333"/>
      <c r="R27" s="333"/>
      <c r="S27" s="334"/>
    </row>
    <row r="28" spans="1:20" ht="114" customHeight="1" x14ac:dyDescent="0.2">
      <c r="A28" s="342"/>
      <c r="B28" s="341" t="s">
        <v>5</v>
      </c>
      <c r="C28" s="343"/>
      <c r="D28" s="344"/>
      <c r="E28" s="164" t="s">
        <v>339</v>
      </c>
      <c r="F28" s="322" t="s">
        <v>367</v>
      </c>
      <c r="G28" s="323"/>
      <c r="H28" s="323"/>
      <c r="I28" s="323"/>
      <c r="J28" s="323"/>
      <c r="K28" s="324"/>
      <c r="L28" s="97"/>
      <c r="M28" s="164" t="s">
        <v>340</v>
      </c>
      <c r="N28" s="322" t="s">
        <v>372</v>
      </c>
      <c r="O28" s="323"/>
      <c r="P28" s="323"/>
      <c r="Q28" s="323"/>
      <c r="R28" s="323"/>
      <c r="S28" s="324"/>
    </row>
    <row r="29" spans="1:20" ht="339.75" customHeight="1" x14ac:dyDescent="0.2">
      <c r="A29" s="342"/>
      <c r="B29" s="341"/>
      <c r="C29" s="343"/>
      <c r="D29" s="344"/>
      <c r="E29" s="164" t="s">
        <v>341</v>
      </c>
      <c r="F29" s="322" t="s">
        <v>370</v>
      </c>
      <c r="G29" s="323"/>
      <c r="H29" s="323"/>
      <c r="I29" s="323"/>
      <c r="J29" s="323"/>
      <c r="K29" s="324"/>
      <c r="L29" s="97"/>
      <c r="M29" s="115" t="s">
        <v>12</v>
      </c>
      <c r="N29" s="325" t="s">
        <v>13</v>
      </c>
      <c r="O29" s="326"/>
      <c r="P29" s="326"/>
      <c r="Q29" s="326"/>
      <c r="R29" s="326"/>
      <c r="S29" s="327"/>
    </row>
    <row r="30" spans="1:20" ht="114" customHeight="1" x14ac:dyDescent="0.2">
      <c r="A30" s="342"/>
      <c r="B30" s="341"/>
      <c r="C30" s="343"/>
      <c r="D30" s="344"/>
      <c r="E30" s="164" t="s">
        <v>342</v>
      </c>
      <c r="F30" s="322" t="s">
        <v>368</v>
      </c>
      <c r="G30" s="323"/>
      <c r="H30" s="323"/>
      <c r="I30" s="323"/>
      <c r="J30" s="323"/>
      <c r="K30" s="324"/>
      <c r="L30" s="97"/>
      <c r="M30" s="115" t="s">
        <v>12</v>
      </c>
      <c r="N30" s="325" t="s">
        <v>13</v>
      </c>
      <c r="O30" s="326"/>
      <c r="P30" s="326"/>
      <c r="Q30" s="326"/>
      <c r="R30" s="326"/>
      <c r="S30" s="327"/>
    </row>
    <row r="31" spans="1:20" ht="114" customHeight="1" x14ac:dyDescent="0.2">
      <c r="A31" s="342"/>
      <c r="B31" s="341"/>
      <c r="C31" s="343"/>
      <c r="D31" s="344"/>
      <c r="E31" s="164" t="s">
        <v>343</v>
      </c>
      <c r="F31" s="335" t="s">
        <v>373</v>
      </c>
      <c r="G31" s="336"/>
      <c r="H31" s="336"/>
      <c r="I31" s="336"/>
      <c r="J31" s="336"/>
      <c r="K31" s="337"/>
      <c r="L31" s="160"/>
      <c r="M31" s="115"/>
      <c r="N31" s="161"/>
      <c r="O31" s="162"/>
      <c r="P31" s="162"/>
      <c r="Q31" s="162"/>
      <c r="R31" s="162"/>
      <c r="S31" s="163"/>
    </row>
    <row r="32" spans="1:20" ht="290.25" customHeight="1" x14ac:dyDescent="0.2">
      <c r="A32" s="342"/>
      <c r="B32" s="341"/>
      <c r="C32" s="343"/>
      <c r="D32" s="344"/>
      <c r="E32" s="164" t="s">
        <v>344</v>
      </c>
      <c r="F32" s="335" t="s">
        <v>371</v>
      </c>
      <c r="G32" s="336"/>
      <c r="H32" s="336"/>
      <c r="I32" s="336"/>
      <c r="J32" s="336"/>
      <c r="K32" s="337"/>
      <c r="L32" s="160"/>
      <c r="M32" s="115"/>
      <c r="N32" s="161"/>
      <c r="O32" s="162"/>
      <c r="P32" s="162"/>
      <c r="Q32" s="162"/>
      <c r="R32" s="162"/>
      <c r="S32" s="163"/>
    </row>
    <row r="33" spans="1:19" ht="105" customHeight="1" x14ac:dyDescent="0.2">
      <c r="A33" s="342"/>
      <c r="B33" s="341"/>
      <c r="C33" s="343"/>
      <c r="D33" s="344"/>
      <c r="E33" s="164"/>
      <c r="F33" s="322"/>
      <c r="G33" s="323"/>
      <c r="H33" s="323"/>
      <c r="I33" s="323"/>
      <c r="J33" s="323"/>
      <c r="K33" s="324"/>
      <c r="L33" s="97"/>
      <c r="M33" s="115" t="s">
        <v>12</v>
      </c>
      <c r="N33" s="325" t="s">
        <v>13</v>
      </c>
      <c r="O33" s="326"/>
      <c r="P33" s="326"/>
      <c r="Q33" s="326"/>
      <c r="R33" s="326"/>
      <c r="S33" s="327"/>
    </row>
    <row r="34" spans="1:19" ht="114" customHeight="1" x14ac:dyDescent="0.2">
      <c r="A34" s="342"/>
      <c r="B34" s="341"/>
      <c r="C34" s="343"/>
      <c r="D34" s="344"/>
      <c r="E34" s="164"/>
      <c r="F34" s="322"/>
      <c r="G34" s="323"/>
      <c r="H34" s="323"/>
      <c r="I34" s="323"/>
      <c r="J34" s="323"/>
      <c r="K34" s="324"/>
      <c r="L34" s="97"/>
      <c r="M34" s="115" t="s">
        <v>12</v>
      </c>
      <c r="N34" s="325" t="s">
        <v>13</v>
      </c>
      <c r="O34" s="326"/>
      <c r="P34" s="326"/>
      <c r="Q34" s="326"/>
      <c r="R34" s="326"/>
      <c r="S34" s="327"/>
    </row>
    <row r="35" spans="1:19" ht="14.25" x14ac:dyDescent="0.2"/>
    <row r="36" spans="1:19" s="42" customFormat="1" ht="14.25" customHeight="1" x14ac:dyDescent="0.2">
      <c r="B36" s="173" t="s">
        <v>231</v>
      </c>
      <c r="C36" s="173"/>
      <c r="D36" s="173"/>
      <c r="E36" s="173"/>
      <c r="F36" s="174" t="s">
        <v>237</v>
      </c>
      <c r="G36" s="174"/>
      <c r="H36" s="174"/>
      <c r="I36" s="174"/>
      <c r="J36" s="283" t="s">
        <v>233</v>
      </c>
      <c r="K36" s="174" t="s">
        <v>232</v>
      </c>
      <c r="M36" s="173" t="s">
        <v>234</v>
      </c>
      <c r="N36" s="173"/>
      <c r="O36" s="174" t="s">
        <v>375</v>
      </c>
      <c r="P36" s="174"/>
      <c r="Q36" s="174"/>
      <c r="R36" s="174"/>
      <c r="S36" s="174"/>
    </row>
    <row r="37" spans="1:19" s="37" customFormat="1" ht="14.25" customHeight="1" x14ac:dyDescent="0.2">
      <c r="B37" s="173"/>
      <c r="C37" s="173"/>
      <c r="D37" s="173"/>
      <c r="E37" s="173"/>
      <c r="F37" s="174"/>
      <c r="G37" s="174"/>
      <c r="H37" s="174"/>
      <c r="I37" s="174"/>
      <c r="J37" s="283"/>
      <c r="K37" s="174"/>
      <c r="M37" s="173" t="s">
        <v>236</v>
      </c>
      <c r="N37" s="173"/>
      <c r="O37" s="175" t="s">
        <v>238</v>
      </c>
      <c r="P37" s="175"/>
      <c r="Q37" s="175"/>
      <c r="R37" s="175"/>
      <c r="S37" s="175"/>
    </row>
  </sheetData>
  <mergeCells count="63">
    <mergeCell ref="A1:F5"/>
    <mergeCell ref="G1:P5"/>
    <mergeCell ref="A13:C13"/>
    <mergeCell ref="A15:D16"/>
    <mergeCell ref="E15:S16"/>
    <mergeCell ref="M13:S13"/>
    <mergeCell ref="A12:XFD12"/>
    <mergeCell ref="A14:XFD14"/>
    <mergeCell ref="Q1:S3"/>
    <mergeCell ref="Q4:S5"/>
    <mergeCell ref="A9:S9"/>
    <mergeCell ref="E13:K13"/>
    <mergeCell ref="N30:S30"/>
    <mergeCell ref="F33:K33"/>
    <mergeCell ref="N33:S33"/>
    <mergeCell ref="B28:B34"/>
    <mergeCell ref="A28:A34"/>
    <mergeCell ref="F34:K34"/>
    <mergeCell ref="N34:S34"/>
    <mergeCell ref="C28:D34"/>
    <mergeCell ref="F28:K28"/>
    <mergeCell ref="N28:S28"/>
    <mergeCell ref="F31:K31"/>
    <mergeCell ref="F32:K32"/>
    <mergeCell ref="B19:B25"/>
    <mergeCell ref="C19:D25"/>
    <mergeCell ref="F21:K21"/>
    <mergeCell ref="A19:A25"/>
    <mergeCell ref="F30:K30"/>
    <mergeCell ref="F22:K22"/>
    <mergeCell ref="F18:K18"/>
    <mergeCell ref="N18:S18"/>
    <mergeCell ref="F19:K19"/>
    <mergeCell ref="F20:K20"/>
    <mergeCell ref="F25:K25"/>
    <mergeCell ref="N27:S27"/>
    <mergeCell ref="F27:K27"/>
    <mergeCell ref="N19:S19"/>
    <mergeCell ref="N20:S20"/>
    <mergeCell ref="N21:S21"/>
    <mergeCell ref="F23:K23"/>
    <mergeCell ref="N23:S23"/>
    <mergeCell ref="B36:E37"/>
    <mergeCell ref="M36:N36"/>
    <mergeCell ref="M37:N37"/>
    <mergeCell ref="M7:O7"/>
    <mergeCell ref="P7:S7"/>
    <mergeCell ref="F7:J7"/>
    <mergeCell ref="F8:J8"/>
    <mergeCell ref="B7:E7"/>
    <mergeCell ref="B8:E8"/>
    <mergeCell ref="F29:K29"/>
    <mergeCell ref="N29:S29"/>
    <mergeCell ref="N22:S22"/>
    <mergeCell ref="F24:K24"/>
    <mergeCell ref="N24:S24"/>
    <mergeCell ref="E26:S26"/>
    <mergeCell ref="N25:S25"/>
    <mergeCell ref="O36:S36"/>
    <mergeCell ref="O37:S37"/>
    <mergeCell ref="F36:I37"/>
    <mergeCell ref="K36:K37"/>
    <mergeCell ref="J36:J37"/>
  </mergeCells>
  <printOptions horizontalCentered="1"/>
  <pageMargins left="0.31496062992125984" right="0.31496062992125984" top="0.55118110236220474" bottom="0.55118110236220474" header="0.31496062992125984" footer="0.31496062992125984"/>
  <pageSetup scale="27" orientation="landscape" r:id="rId1"/>
  <colBreaks count="1" manualBreakCount="1">
    <brk id="1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11</vt:i4>
      </vt:variant>
    </vt:vector>
  </HeadingPairs>
  <TitlesOfParts>
    <vt:vector size="21" baseType="lpstr">
      <vt:lpstr>CONTENIDO</vt:lpstr>
      <vt:lpstr>INSTRUCCIONES DE USO</vt:lpstr>
      <vt:lpstr>COMPONENTES Y FACTORES DOFA</vt:lpstr>
      <vt:lpstr>Hoja1</vt:lpstr>
      <vt:lpstr>Hoja2</vt:lpstr>
      <vt:lpstr>Hoja3</vt:lpstr>
      <vt:lpstr>PRIORIZACIÓN DE FACTORES</vt:lpstr>
      <vt:lpstr>MATRIZ DOFA </vt:lpstr>
      <vt:lpstr>ESTRATEGIA DOFA</vt:lpstr>
      <vt:lpstr>HISTORIAL DE CAMBIOS</vt:lpstr>
      <vt:lpstr>'COMPONENTES Y FACTORES DOFA'!Área_de_impresión</vt:lpstr>
      <vt:lpstr>CONTENIDO!Área_de_impresión</vt:lpstr>
      <vt:lpstr>'ESTRATEGIA DOFA'!Área_de_impresión</vt:lpstr>
      <vt:lpstr>'HISTORIAL DE CAMBIOS'!Área_de_impresión</vt:lpstr>
      <vt:lpstr>'INSTRUCCIONES DE USO'!Área_de_impresión</vt:lpstr>
      <vt:lpstr>'MATRIZ DOFA '!Área_de_impresión</vt:lpstr>
      <vt:lpstr>'COMPONENTES Y FACTORES DOFA'!Títulos_a_imprimir</vt:lpstr>
      <vt:lpstr>'ESTRATEGIA DOFA'!Títulos_a_imprimir</vt:lpstr>
      <vt:lpstr>'HISTORIAL DE CAMBIOS'!Títulos_a_imprimir</vt:lpstr>
      <vt:lpstr>'MATRIZ DOFA '!Títulos_a_imprimir</vt:lpstr>
      <vt:lpstr>'PRIORIZACIÓN DE FACTORES'!Títulos_a_imprimir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Deisy Johana González Castellanos</cp:lastModifiedBy>
  <cp:lastPrinted>2023-02-23T20:07:17Z</cp:lastPrinted>
  <dcterms:created xsi:type="dcterms:W3CDTF">2017-10-23T21:50:35Z</dcterms:created>
  <dcterms:modified xsi:type="dcterms:W3CDTF">2024-02-01T20:56:03Z</dcterms:modified>
</cp:coreProperties>
</file>